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Αριθμός ειδών ανά σταθμό" sheetId="1" r:id="rId1"/>
    <sheet name="Δείκτες περιοχών" sheetId="2" r:id="rId2"/>
    <sheet name="Aριθμός ατόμων ποωδών ανά 3τμ" sheetId="3" r:id="rId3"/>
    <sheet name="Αεροδρόμιο Δείκτες Βιοπ-τας" sheetId="4" r:id="rId4"/>
    <sheet name="Χίλια Δέντρα Δείκτες " sheetId="5" r:id="rId5"/>
    <sheet name="Τελλόγλειο Δείκτες" sheetId="6" r:id="rId6"/>
    <sheet name="Κωνσταντινοπολίτικα Δείκτες" sheetId="7" r:id="rId7"/>
    <sheet name="Πυλαία Δείκτες" sheetId="8" r:id="rId8"/>
    <sheet name="Βαρδάρης Δείκτες" sheetId="9" r:id="rId9"/>
    <sheet name="Γεντί Κουλέ Δείκτες" sheetId="10" r:id="rId10"/>
    <sheet name="Σιδ Σταθμός Δείκτες" sheetId="11" r:id="rId11"/>
  </sheets>
  <definedNames/>
  <calcPr fullCalcOnLoad="1"/>
</workbook>
</file>

<file path=xl/sharedStrings.xml><?xml version="1.0" encoding="utf-8"?>
<sst xmlns="http://schemas.openxmlformats.org/spreadsheetml/2006/main" count="698" uniqueCount="110">
  <si>
    <t>Αεροδρόμιο</t>
  </si>
  <si>
    <t>Χίλια Δέντρα</t>
  </si>
  <si>
    <t>Τελλόγλειο</t>
  </si>
  <si>
    <t>Κωνστ/τικα</t>
  </si>
  <si>
    <t>Πυλαία</t>
  </si>
  <si>
    <t>Βαρδάρης</t>
  </si>
  <si>
    <t>Γεντί Κουλέ</t>
  </si>
  <si>
    <t>Σιδ Σταθμός</t>
  </si>
  <si>
    <t>Solanum elaeagnifolium</t>
  </si>
  <si>
    <t>Cynodon dactylon</t>
  </si>
  <si>
    <t>Hordeum murinum</t>
  </si>
  <si>
    <t>Carduus pycnocephalus</t>
  </si>
  <si>
    <t>Phalaris canariensis</t>
  </si>
  <si>
    <t>Matricaria perforata</t>
  </si>
  <si>
    <t>Portulaca oleracea</t>
  </si>
  <si>
    <t>Amaranthus sp.</t>
  </si>
  <si>
    <t>Xanthium spinosum</t>
  </si>
  <si>
    <t>Medicago orbicularis</t>
  </si>
  <si>
    <t>Malva parviflora</t>
  </si>
  <si>
    <t>Malva sp.</t>
  </si>
  <si>
    <t>Koeleria sp.</t>
  </si>
  <si>
    <t>Carduus thoermeri</t>
  </si>
  <si>
    <t>Geranium sp.</t>
  </si>
  <si>
    <t>Nigella arvensis</t>
  </si>
  <si>
    <t>Avena fatua</t>
  </si>
  <si>
    <t>Papaver rhoeas</t>
  </si>
  <si>
    <t>Consolida regalis</t>
  </si>
  <si>
    <t>Hypericum perforatum</t>
  </si>
  <si>
    <t>Herniaria incana</t>
  </si>
  <si>
    <t>Xeranthemum annuum</t>
  </si>
  <si>
    <t>Tordylium apulum</t>
  </si>
  <si>
    <t>Catrhamus lanatus</t>
  </si>
  <si>
    <t>Delphinium peregrinum</t>
  </si>
  <si>
    <t>Malva sylvestris</t>
  </si>
  <si>
    <t>Verbascum sp.</t>
  </si>
  <si>
    <t>Dasypyrum villosum</t>
  </si>
  <si>
    <t>Diplotaxis tenuifolia</t>
  </si>
  <si>
    <t>Crepis neglecta</t>
  </si>
  <si>
    <t>Dactylis glomerata</t>
  </si>
  <si>
    <t>Anchusa sp.</t>
  </si>
  <si>
    <t>Rumex pulcher</t>
  </si>
  <si>
    <t>Trifolium anguistifolium</t>
  </si>
  <si>
    <t>Hedypnois cretica</t>
  </si>
  <si>
    <t>Verbascum undulatum</t>
  </si>
  <si>
    <t>Avena sativa</t>
  </si>
  <si>
    <t>Plantago lagopus</t>
  </si>
  <si>
    <t>Scorzonera cana</t>
  </si>
  <si>
    <t>Crepis sancta</t>
  </si>
  <si>
    <t>Convolvulus arvensis</t>
  </si>
  <si>
    <t>Melilotus indica</t>
  </si>
  <si>
    <t>Tribulus terrestris</t>
  </si>
  <si>
    <t>Oxalis corniculata</t>
  </si>
  <si>
    <t>Crepis sp.</t>
  </si>
  <si>
    <t>Torilis nodosa</t>
  </si>
  <si>
    <t>Taraxacum sp.1</t>
  </si>
  <si>
    <t>Plantago lanceolata</t>
  </si>
  <si>
    <t>Taracacum sp.2</t>
  </si>
  <si>
    <t>Taraxacum sp.3</t>
  </si>
  <si>
    <t>Parietaria judaica</t>
  </si>
  <si>
    <t>Poa sp.</t>
  </si>
  <si>
    <t>Trifolium repens</t>
  </si>
  <si>
    <t>Chenopodium multifidum</t>
  </si>
  <si>
    <t>Lolium perenne</t>
  </si>
  <si>
    <t>Ulmus campestris</t>
  </si>
  <si>
    <t>Geranium rotundifolium</t>
  </si>
  <si>
    <t>Agrostis stolonifera</t>
  </si>
  <si>
    <t>Corylus maxima</t>
  </si>
  <si>
    <t>Sonchus oleraceus</t>
  </si>
  <si>
    <t>Cephalaria sp.</t>
  </si>
  <si>
    <t>Silybum marianum</t>
  </si>
  <si>
    <t>Conyza bonapariensis</t>
  </si>
  <si>
    <t>Unknown species 1</t>
  </si>
  <si>
    <t>Unknown species 2</t>
  </si>
  <si>
    <t>Unknown species 3</t>
  </si>
  <si>
    <t>Unknown species 4</t>
  </si>
  <si>
    <t>S (αριθμός ειδών)</t>
  </si>
  <si>
    <t>pi Αερ</t>
  </si>
  <si>
    <r>
      <t>(pi)</t>
    </r>
    <r>
      <rPr>
        <sz val="6"/>
        <color indexed="8"/>
        <rFont val="Arial"/>
        <family val="2"/>
      </rPr>
      <t>2</t>
    </r>
  </si>
  <si>
    <t>pi Xίλ Δεν</t>
  </si>
  <si>
    <t>pi Xίλ Τελ</t>
  </si>
  <si>
    <t>pi Κων</t>
  </si>
  <si>
    <t>pi Πυλ</t>
  </si>
  <si>
    <t>pi Βαρδ</t>
  </si>
  <si>
    <t>pi Γεν</t>
  </si>
  <si>
    <t>pi Σιδ</t>
  </si>
  <si>
    <t>ln pi Αερ</t>
  </si>
  <si>
    <t>(pi *ln pi ) Αερ</t>
  </si>
  <si>
    <t>Simpson: 1/ΣPi^2</t>
  </si>
  <si>
    <t>Shannon-Wiever: -Σpi*lnPi</t>
  </si>
  <si>
    <t>pi: σχετική αφθονία τουυ είδους i: αριθμός ατόμων του είδους i/σύνολο των ατόμων όλων των ειδών που καταγράφηκαν</t>
  </si>
  <si>
    <t>Σύνολο ατόμων</t>
  </si>
  <si>
    <t>Άθροισμα Pi^2</t>
  </si>
  <si>
    <t>Άθροισμα Pi^LnPi</t>
  </si>
  <si>
    <t>ln pi Χίλ Δεν</t>
  </si>
  <si>
    <t xml:space="preserve">  (pi *l npi ) Χίλ Δεν</t>
  </si>
  <si>
    <t>Άθροισμα ατόμων</t>
  </si>
  <si>
    <t>ln pi Τελ</t>
  </si>
  <si>
    <t xml:space="preserve">  (pi *ln pi ) Τελ</t>
  </si>
  <si>
    <t>ln pi Κων</t>
  </si>
  <si>
    <t xml:space="preserve">  (pi *ln pi )Κων</t>
  </si>
  <si>
    <t>ln pi Πυλ</t>
  </si>
  <si>
    <t xml:space="preserve">  (pi *ln pi ) Πυλ</t>
  </si>
  <si>
    <t>ln pi Βαρδ</t>
  </si>
  <si>
    <t xml:space="preserve">  (pi *ln pi ) Βαρδ</t>
  </si>
  <si>
    <t>Αριθμός ατόμων</t>
  </si>
  <si>
    <t>ln pi Γεν</t>
  </si>
  <si>
    <t xml:space="preserve">  (pi *ln pi ) Γεν</t>
  </si>
  <si>
    <t>ln pi Σιδ</t>
  </si>
  <si>
    <t xml:space="preserve">  (pi *ln pi ) Σιδ</t>
  </si>
  <si>
    <t>Simpson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</si>
</sst>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.0000"/>
    <numFmt numFmtId="177" formatCode="0.000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.2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.25"/>
      <color indexed="8"/>
      <name val="Arial"/>
      <family val="2"/>
    </font>
    <font>
      <b/>
      <sz val="11.25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7" borderId="0" xfId="0" applyFont="1" applyFill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 horizontal="center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Αριθμός ειδών ποωδών φυτών ανά δειγματοληπτικό σταθμό στην πόλη της Θεσσαλονίκης  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2"/>
          <c:w val="0.952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'Aριθμός ατόμων ποωδών ανά 3τμ'!$K$1:$R$1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'Aριθμός ατόμων ποωδών ανά 3τμ'!$K$2:$R$2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19235579"/>
        <c:axId val="38902484"/>
      </c:barChart>
      <c:catAx>
        <c:axId val="19235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Περιοχές δειγματοληψίας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2484"/>
        <c:crosses val="autoZero"/>
        <c:auto val="1"/>
        <c:lblOffset val="100"/>
        <c:tickLblSkip val="1"/>
        <c:noMultiLvlLbl val="0"/>
      </c:catAx>
      <c:valAx>
        <c:axId val="3890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Αριθμός ειδών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5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-0.008"/>
          <c:w val="0.9122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'Δείκτες περιοχών'!$B$6:$I$6</c:f>
              <c:strCache/>
            </c:strRef>
          </c:cat>
          <c:val>
            <c:numRef>
              <c:f>'Δείκτες περιοχών'!$B$7:$I$7</c:f>
              <c:numCache/>
            </c:numRef>
          </c:val>
        </c:ser>
        <c:gapWidth val="300"/>
        <c:axId val="14578037"/>
        <c:axId val="64093470"/>
      </c:barChart>
      <c:catAx>
        <c:axId val="145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Περιοχές δειγματοληψίας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93470"/>
        <c:crosses val="autoZero"/>
        <c:auto val="1"/>
        <c:lblOffset val="100"/>
        <c:tickLblSkip val="1"/>
        <c:noMultiLvlLbl val="0"/>
      </c:catAx>
      <c:valAx>
        <c:axId val="64093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Δείκτης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Simpson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78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-0.00825"/>
          <c:w val="0.914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'Δείκτες περιοχών'!$B$10:$I$10</c:f>
              <c:strCache/>
            </c:strRef>
          </c:cat>
          <c:val>
            <c:numRef>
              <c:f>'Δείκτες περιοχών'!$B$11:$I$11</c:f>
              <c:numCache/>
            </c:numRef>
          </c:val>
        </c:ser>
        <c:gapWidth val="300"/>
        <c:axId val="39970319"/>
        <c:axId val="24188552"/>
      </c:barChart>
      <c:catAx>
        <c:axId val="3997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Περιοχές δειγματοληψίας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88552"/>
        <c:crosses val="autoZero"/>
        <c:auto val="1"/>
        <c:lblOffset val="100"/>
        <c:tickLblSkip val="1"/>
        <c:noMultiLvlLbl val="0"/>
      </c:catAx>
      <c:valAx>
        <c:axId val="2418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Δείκτης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Shannon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0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-0.004"/>
          <c:w val="0.845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v>Αριθμός ειδών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'Δείκτες περιοχών'!$B$1:$I$1</c:f>
              <c:strCache/>
            </c:strRef>
          </c:cat>
          <c:val>
            <c:numRef>
              <c:f>'Δείκτες περιοχών'!$B$2:$I$2</c:f>
              <c:numCache/>
            </c:numRef>
          </c:val>
        </c:ser>
        <c:ser>
          <c:idx val="1"/>
          <c:order val="1"/>
          <c:tx>
            <c:v>Δείκτη Simpson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'Δείκτες περιοχών'!$B$1:$I$1</c:f>
              <c:strCache/>
            </c:strRef>
          </c:cat>
          <c:val>
            <c:numRef>
              <c:f>'Δείκτες περιοχών'!$B$3:$I$3</c:f>
              <c:numCache/>
            </c:numRef>
          </c:val>
        </c:ser>
        <c:ser>
          <c:idx val="2"/>
          <c:order val="2"/>
          <c:tx>
            <c:v>Δείκτη Shannon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'Δείκτες περιοχών'!$B$1:$I$1</c:f>
              <c:strCache/>
            </c:strRef>
          </c:cat>
          <c:val>
            <c:numRef>
              <c:f>'Δείκτες περιοχών'!$B$4:$I$4</c:f>
              <c:numCache/>
            </c:numRef>
          </c:val>
        </c:ser>
        <c:gapWidth val="300"/>
        <c:axId val="16370377"/>
        <c:axId val="13115666"/>
      </c:barChart>
      <c:catAx>
        <c:axId val="1637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Περιοχές δειγματοληψίας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15666"/>
        <c:crosses val="autoZero"/>
        <c:auto val="1"/>
        <c:lblOffset val="100"/>
        <c:tickLblSkip val="1"/>
        <c:noMultiLvlLbl val="0"/>
      </c:catAx>
      <c:valAx>
        <c:axId val="13115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Τιμές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70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43925"/>
          <c:w val="0.1047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0</xdr:row>
      <xdr:rowOff>152400</xdr:rowOff>
    </xdr:from>
    <xdr:to>
      <xdr:col>16</xdr:col>
      <xdr:colOff>581025</xdr:colOff>
      <xdr:row>15</xdr:row>
      <xdr:rowOff>66675</xdr:rowOff>
    </xdr:to>
    <xdr:graphicFrame>
      <xdr:nvGraphicFramePr>
        <xdr:cNvPr id="1" name="1 - Γράφημα"/>
        <xdr:cNvGraphicFramePr/>
      </xdr:nvGraphicFramePr>
      <xdr:xfrm>
        <a:off x="12782550" y="152400"/>
        <a:ext cx="4562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95250</xdr:colOff>
      <xdr:row>0</xdr:row>
      <xdr:rowOff>152400</xdr:rowOff>
    </xdr:from>
    <xdr:to>
      <xdr:col>24</xdr:col>
      <xdr:colOff>438150</xdr:colOff>
      <xdr:row>15</xdr:row>
      <xdr:rowOff>104775</xdr:rowOff>
    </xdr:to>
    <xdr:graphicFrame>
      <xdr:nvGraphicFramePr>
        <xdr:cNvPr id="2" name="2 - Γράφημα"/>
        <xdr:cNvGraphicFramePr/>
      </xdr:nvGraphicFramePr>
      <xdr:xfrm>
        <a:off x="17468850" y="152400"/>
        <a:ext cx="46101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200025</xdr:colOff>
      <xdr:row>0</xdr:row>
      <xdr:rowOff>57150</xdr:rowOff>
    </xdr:from>
    <xdr:to>
      <xdr:col>41</xdr:col>
      <xdr:colOff>352425</xdr:colOff>
      <xdr:row>31</xdr:row>
      <xdr:rowOff>114300</xdr:rowOff>
    </xdr:to>
    <xdr:graphicFrame>
      <xdr:nvGraphicFramePr>
        <xdr:cNvPr id="3" name="3 - Γράφημα"/>
        <xdr:cNvGraphicFramePr/>
      </xdr:nvGraphicFramePr>
      <xdr:xfrm>
        <a:off x="22450425" y="57150"/>
        <a:ext cx="9906000" cy="596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2" zoomScaleNormal="82" zoomScalePageLayoutView="0" workbookViewId="0" topLeftCell="A1">
      <selection activeCell="AP27" sqref="AP27"/>
    </sheetView>
  </sheetViews>
  <sheetFormatPr defaultColWidth="9.140625" defaultRowHeight="15"/>
  <cols>
    <col min="1" max="1" width="112.7109375" style="0" bestFit="1" customWidth="1"/>
    <col min="5" max="5" width="10.7109375" style="0" bestFit="1" customWidth="1"/>
  </cols>
  <sheetData>
    <row r="1" spans="2:9" ht="15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</row>
    <row r="2" spans="1:9" ht="15">
      <c r="A2" t="s">
        <v>75</v>
      </c>
      <c r="B2" s="8">
        <v>12</v>
      </c>
      <c r="C2" s="8">
        <v>6</v>
      </c>
      <c r="D2" s="8">
        <v>19</v>
      </c>
      <c r="E2" s="8">
        <v>16</v>
      </c>
      <c r="F2" s="8">
        <v>6</v>
      </c>
      <c r="G2" s="8">
        <v>10</v>
      </c>
      <c r="H2" s="8">
        <v>8</v>
      </c>
      <c r="I2" s="8">
        <v>8</v>
      </c>
    </row>
    <row r="3" spans="1:9" ht="15">
      <c r="A3" t="s">
        <v>87</v>
      </c>
      <c r="B3" s="46">
        <f>1/SUM('Αεροδρόμιο Δείκτες Βιοπ-τας'!D2:D13)</f>
        <v>1.2080891736872261</v>
      </c>
      <c r="C3" s="46">
        <f>1/SUM('Χίλια Δέντρα Δείκτες '!D2:D7)</f>
        <v>1.7485374268713436</v>
      </c>
      <c r="D3" s="46">
        <f>1/SUM('Τελλόγλειο Δείκτες'!D2:D20)</f>
        <v>4.023383386726312</v>
      </c>
      <c r="E3" s="46">
        <f>1/SUM('Κωνσταντινοπολίτικα Δείκτες'!D2:D17)</f>
        <v>2.921394249178372</v>
      </c>
      <c r="F3" s="46">
        <f>1/SUM('Πυλαία Δείκτες'!D2:D7)</f>
        <v>1.1257843486037853</v>
      </c>
      <c r="G3" s="46">
        <f>1/SUM('Βαρδάρης Δείκτες'!D2:D11)</f>
        <v>1.328458960676205</v>
      </c>
      <c r="H3" s="46">
        <f>1/SUM('Γεντί Κουλέ Δείκτες'!D2:D9)</f>
        <v>2.7063133948034825</v>
      </c>
      <c r="I3" s="46">
        <f>1/SUM('Σιδ Σταθμός Δείκτες'!D2:D9)</f>
        <v>1.7659679183920525</v>
      </c>
    </row>
    <row r="4" spans="1:9" ht="15">
      <c r="A4" t="s">
        <v>88</v>
      </c>
      <c r="B4" s="46">
        <f>-SUM('Αεροδρόμιο Δείκτες Βιοπ-τας'!F2:F13)</f>
        <v>0.4318010728040442</v>
      </c>
      <c r="C4" s="46">
        <f>-SUM('Χίλια Δέντρα Δείκτες '!F2:F7)</f>
        <v>0.772933371820733</v>
      </c>
      <c r="D4" s="46">
        <f>-SUM('Τελλόγλειο Δείκτες'!F2:F20)</f>
        <v>3.131364931756957</v>
      </c>
      <c r="E4" s="46">
        <f>-SUM('Κωνσταντινοπολίτικα Δείκτες'!F2:F17)</f>
        <v>1.4804114235439094</v>
      </c>
      <c r="F4" s="46">
        <f>-SUM('Πυλαία Δείκτες'!F2:F7)</f>
        <v>0.28119759220410284</v>
      </c>
      <c r="G4" s="46">
        <f>-SUM('Βαρδάρης Δείκτες'!F2:F11)</f>
        <v>0.557261319164284</v>
      </c>
      <c r="H4" s="46">
        <f>-SUM('Γεντί Κουλέ Δείκτες'!F2:F9)</f>
        <v>1.095895791376482</v>
      </c>
      <c r="I4" s="46">
        <f>-SUM('Σιδ Σταθμός Δείκτες'!F2:F9)</f>
        <v>0.9477360501933841</v>
      </c>
    </row>
    <row r="5" ht="15">
      <c r="A5" t="s">
        <v>89</v>
      </c>
    </row>
    <row r="6" spans="2:9" ht="15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5">
      <c r="A7" t="s">
        <v>109</v>
      </c>
      <c r="B7" s="46">
        <v>1.2080891736872261</v>
      </c>
      <c r="C7" s="46">
        <v>1.7485374268713436</v>
      </c>
      <c r="D7" s="46">
        <v>4.023383386726312</v>
      </c>
      <c r="E7" s="46">
        <v>2.921394249178372</v>
      </c>
      <c r="F7" s="46">
        <v>1.1257843486037853</v>
      </c>
      <c r="G7" s="46">
        <v>1.328458960676205</v>
      </c>
      <c r="H7" s="46">
        <v>2.7063133948034825</v>
      </c>
      <c r="I7" s="46">
        <v>1.7659679183920525</v>
      </c>
    </row>
    <row r="10" spans="2:9" ht="15"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</row>
    <row r="11" spans="2:9" ht="15">
      <c r="B11" s="46">
        <v>0.4318010728040442</v>
      </c>
      <c r="C11" s="46">
        <v>0.772933371820733</v>
      </c>
      <c r="D11" s="46">
        <v>3.131364931756957</v>
      </c>
      <c r="E11" s="46">
        <v>1.4804114235439094</v>
      </c>
      <c r="F11" s="46">
        <v>0.28119759220410284</v>
      </c>
      <c r="G11" s="46">
        <v>0.557261319164284</v>
      </c>
      <c r="H11" s="46">
        <v>1.095895791376482</v>
      </c>
      <c r="I11" s="46">
        <v>0.9477360501933841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F2" sqref="F2:F9"/>
    </sheetView>
  </sheetViews>
  <sheetFormatPr defaultColWidth="9.140625" defaultRowHeight="15"/>
  <cols>
    <col min="1" max="1" width="10.140625" style="0" customWidth="1"/>
    <col min="2" max="2" width="11.421875" style="0" customWidth="1"/>
    <col min="3" max="4" width="11.57421875" style="0" bestFit="1" customWidth="1"/>
    <col min="5" max="5" width="12.140625" style="0" bestFit="1" customWidth="1"/>
    <col min="6" max="6" width="15.00390625" style="0" bestFit="1" customWidth="1"/>
  </cols>
  <sheetData>
    <row r="1" spans="1:6" ht="15.75" thickBot="1">
      <c r="A1" s="9"/>
      <c r="B1" s="34" t="s">
        <v>7</v>
      </c>
      <c r="C1" s="41" t="s">
        <v>84</v>
      </c>
      <c r="D1" s="41" t="s">
        <v>77</v>
      </c>
      <c r="E1" s="41" t="s">
        <v>107</v>
      </c>
      <c r="F1" s="41" t="s">
        <v>108</v>
      </c>
    </row>
    <row r="2" spans="1:6" ht="15.75" thickBot="1">
      <c r="A2" s="45" t="s">
        <v>47</v>
      </c>
      <c r="B2" s="35">
        <v>6030</v>
      </c>
      <c r="C2" s="35">
        <f>B2/8136</f>
        <v>0.7411504424778761</v>
      </c>
      <c r="D2" s="35">
        <f>C2^2</f>
        <v>0.5493039783851515</v>
      </c>
      <c r="E2" s="35">
        <f>LN(C2)</f>
        <v>-0.2995516480071648</v>
      </c>
      <c r="F2" s="35">
        <f>C2*E2</f>
        <v>-0.22201283646548717</v>
      </c>
    </row>
    <row r="3" spans="1:6" ht="20.25" thickBot="1">
      <c r="A3" s="13" t="s">
        <v>37</v>
      </c>
      <c r="B3" s="36">
        <v>644</v>
      </c>
      <c r="C3" s="35">
        <f aca="true" t="shared" si="0" ref="C3:C9">B3/8136</f>
        <v>0.0791543756145526</v>
      </c>
      <c r="D3" s="35">
        <f aca="true" t="shared" si="1" ref="D3:D9">C3^2</f>
        <v>0.00626541517892968</v>
      </c>
      <c r="E3" s="35">
        <f aca="true" t="shared" si="2" ref="E3:E9">LN(C3)</f>
        <v>-2.536355211624042</v>
      </c>
      <c r="F3" s="35">
        <f aca="true" t="shared" si="3" ref="F3:F9">C3*E3</f>
        <v>-0.20076361311281749</v>
      </c>
    </row>
    <row r="4" spans="1:6" ht="20.25" thickBot="1">
      <c r="A4" s="13" t="s">
        <v>50</v>
      </c>
      <c r="B4" s="36">
        <v>600</v>
      </c>
      <c r="C4" s="35">
        <f t="shared" si="0"/>
        <v>0.07374631268436578</v>
      </c>
      <c r="D4" s="35">
        <f t="shared" si="1"/>
        <v>0.005438518634540249</v>
      </c>
      <c r="E4" s="35">
        <f t="shared" si="2"/>
        <v>-2.6071242825122494</v>
      </c>
      <c r="F4" s="35">
        <f t="shared" si="3"/>
        <v>-0.19226580254515113</v>
      </c>
    </row>
    <row r="5" spans="1:6" ht="20.25" thickBot="1">
      <c r="A5" s="13" t="s">
        <v>10</v>
      </c>
      <c r="B5" s="36">
        <v>500</v>
      </c>
      <c r="C5" s="35">
        <f t="shared" si="0"/>
        <v>0.061455260570304815</v>
      </c>
      <c r="D5" s="35">
        <f t="shared" si="1"/>
        <v>0.0037767490517640616</v>
      </c>
      <c r="E5" s="35">
        <f t="shared" si="2"/>
        <v>-2.7894458393062043</v>
      </c>
      <c r="F5" s="35">
        <f t="shared" si="3"/>
        <v>-0.1714261209013154</v>
      </c>
    </row>
    <row r="6" spans="1:6" ht="20.25" thickBot="1">
      <c r="A6" s="13" t="s">
        <v>9</v>
      </c>
      <c r="B6" s="36">
        <v>310</v>
      </c>
      <c r="C6" s="35">
        <f t="shared" si="0"/>
        <v>0.038102261553588986</v>
      </c>
      <c r="D6" s="35">
        <f t="shared" si="1"/>
        <v>0.0014517823354981054</v>
      </c>
      <c r="E6" s="35">
        <f t="shared" si="2"/>
        <v>-3.267481640249204</v>
      </c>
      <c r="F6" s="35">
        <f t="shared" si="3"/>
        <v>-0.12449844007832513</v>
      </c>
    </row>
    <row r="7" spans="1:6" ht="17.25" thickBot="1">
      <c r="A7" s="44" t="s">
        <v>8</v>
      </c>
      <c r="B7" s="36">
        <v>40</v>
      </c>
      <c r="C7" s="35">
        <f t="shared" si="0"/>
        <v>0.004916420845624385</v>
      </c>
      <c r="D7" s="35">
        <f t="shared" si="1"/>
        <v>2.4171193931289995E-05</v>
      </c>
      <c r="E7" s="35">
        <f t="shared" si="2"/>
        <v>-5.315174483614459</v>
      </c>
      <c r="F7" s="35">
        <f t="shared" si="3"/>
        <v>-0.026131634629372954</v>
      </c>
    </row>
    <row r="8" spans="1:6" ht="20.25" thickBot="1">
      <c r="A8" s="13" t="s">
        <v>48</v>
      </c>
      <c r="B8" s="36">
        <v>6</v>
      </c>
      <c r="C8" s="35">
        <f t="shared" si="0"/>
        <v>0.0007374631268436578</v>
      </c>
      <c r="D8" s="35">
        <f t="shared" si="1"/>
        <v>5.438518634540249E-07</v>
      </c>
      <c r="E8" s="35">
        <f t="shared" si="2"/>
        <v>-7.212294468500341</v>
      </c>
      <c r="F8" s="35">
        <f t="shared" si="3"/>
        <v>-0.005318801230457478</v>
      </c>
    </row>
    <row r="9" spans="1:6" ht="15.75" thickBot="1">
      <c r="A9" s="13" t="s">
        <v>49</v>
      </c>
      <c r="B9" s="36">
        <v>6</v>
      </c>
      <c r="C9" s="35">
        <f t="shared" si="0"/>
        <v>0.0007374631268436578</v>
      </c>
      <c r="D9" s="35">
        <f t="shared" si="1"/>
        <v>5.438518634540249E-07</v>
      </c>
      <c r="E9" s="35">
        <f t="shared" si="2"/>
        <v>-7.212294468500341</v>
      </c>
      <c r="F9" s="35">
        <f t="shared" si="3"/>
        <v>-0.005318801230457478</v>
      </c>
    </row>
    <row r="10" spans="1:6" ht="20.25" thickBot="1">
      <c r="A10" s="13" t="s">
        <v>11</v>
      </c>
      <c r="B10" s="36"/>
      <c r="C10" s="36"/>
      <c r="D10" s="36"/>
      <c r="E10" s="36"/>
      <c r="F10" s="36"/>
    </row>
    <row r="11" spans="1:6" ht="20.25" thickBot="1">
      <c r="A11" s="13" t="s">
        <v>12</v>
      </c>
      <c r="B11" s="36"/>
      <c r="C11" s="36"/>
      <c r="D11" s="36"/>
      <c r="E11" s="36"/>
      <c r="F11" s="36"/>
    </row>
    <row r="12" spans="1:6" ht="20.25" thickBot="1">
      <c r="A12" s="13" t="s">
        <v>13</v>
      </c>
      <c r="B12" s="36"/>
      <c r="C12" s="36"/>
      <c r="D12" s="36"/>
      <c r="E12" s="36"/>
      <c r="F12" s="36"/>
    </row>
    <row r="13" spans="1:6" ht="20.25" thickBot="1">
      <c r="A13" s="13" t="s">
        <v>14</v>
      </c>
      <c r="B13" s="36"/>
      <c r="C13" s="36"/>
      <c r="D13" s="36"/>
      <c r="E13" s="36"/>
      <c r="F13" s="36"/>
    </row>
    <row r="14" spans="1:6" ht="20.25" thickBot="1">
      <c r="A14" s="13" t="s">
        <v>15</v>
      </c>
      <c r="B14" s="36"/>
      <c r="C14" s="36"/>
      <c r="D14" s="36"/>
      <c r="E14" s="36"/>
      <c r="F14" s="36"/>
    </row>
    <row r="15" spans="1:6" ht="20.25" thickBot="1">
      <c r="A15" s="13" t="s">
        <v>16</v>
      </c>
      <c r="B15" s="36"/>
      <c r="C15" s="36"/>
      <c r="D15" s="36"/>
      <c r="E15" s="36"/>
      <c r="F15" s="36"/>
    </row>
    <row r="16" spans="1:6" ht="20.25" thickBot="1">
      <c r="A16" s="13" t="s">
        <v>17</v>
      </c>
      <c r="B16" s="36"/>
      <c r="C16" s="36"/>
      <c r="D16" s="36"/>
      <c r="E16" s="36"/>
      <c r="F16" s="36"/>
    </row>
    <row r="17" spans="1:6" ht="20.25" thickBot="1">
      <c r="A17" s="13" t="s">
        <v>18</v>
      </c>
      <c r="B17" s="36"/>
      <c r="C17" s="36"/>
      <c r="D17" s="36"/>
      <c r="E17" s="36"/>
      <c r="F17" s="36"/>
    </row>
    <row r="18" spans="1:6" ht="15.75" thickBot="1">
      <c r="A18" s="13" t="s">
        <v>19</v>
      </c>
      <c r="B18" s="36"/>
      <c r="C18" s="36"/>
      <c r="D18" s="36"/>
      <c r="E18" s="36"/>
      <c r="F18" s="36"/>
    </row>
    <row r="19" spans="1:6" ht="15.75" thickBot="1">
      <c r="A19" s="13" t="s">
        <v>20</v>
      </c>
      <c r="B19" s="36"/>
      <c r="C19" s="36"/>
      <c r="D19" s="36"/>
      <c r="E19" s="36"/>
      <c r="F19" s="36"/>
    </row>
    <row r="20" spans="1:6" ht="20.25" thickBot="1">
      <c r="A20" s="13" t="s">
        <v>21</v>
      </c>
      <c r="B20" s="36"/>
      <c r="C20" s="36"/>
      <c r="D20" s="36"/>
      <c r="E20" s="36"/>
      <c r="F20" s="36"/>
    </row>
    <row r="21" spans="1:6" ht="15.75" thickBot="1">
      <c r="A21" s="13" t="s">
        <v>22</v>
      </c>
      <c r="B21" s="36"/>
      <c r="C21" s="36"/>
      <c r="D21" s="36"/>
      <c r="E21" s="36"/>
      <c r="F21" s="36"/>
    </row>
    <row r="22" spans="1:6" ht="20.25" thickBot="1">
      <c r="A22" s="13" t="s">
        <v>23</v>
      </c>
      <c r="B22" s="36"/>
      <c r="C22" s="36"/>
      <c r="D22" s="36"/>
      <c r="E22" s="36"/>
      <c r="F22" s="36"/>
    </row>
    <row r="23" spans="1:6" ht="15.75" thickBot="1">
      <c r="A23" s="13" t="s">
        <v>24</v>
      </c>
      <c r="B23" s="36"/>
      <c r="C23" s="36"/>
      <c r="D23" s="36"/>
      <c r="E23" s="36"/>
      <c r="F23" s="36"/>
    </row>
    <row r="24" spans="1:6" ht="20.25" thickBot="1">
      <c r="A24" s="13" t="s">
        <v>25</v>
      </c>
      <c r="B24" s="36"/>
      <c r="C24" s="36"/>
      <c r="D24" s="36"/>
      <c r="E24" s="36"/>
      <c r="F24" s="36"/>
    </row>
    <row r="25" spans="1:6" ht="20.25" thickBot="1">
      <c r="A25" s="13" t="s">
        <v>26</v>
      </c>
      <c r="B25" s="36"/>
      <c r="C25" s="36"/>
      <c r="D25" s="36"/>
      <c r="E25" s="36"/>
      <c r="F25" s="36"/>
    </row>
    <row r="26" spans="1:6" ht="20.25" thickBot="1">
      <c r="A26" s="13" t="s">
        <v>27</v>
      </c>
      <c r="B26" s="36"/>
      <c r="C26" s="36"/>
      <c r="D26" s="36"/>
      <c r="E26" s="36"/>
      <c r="F26" s="36"/>
    </row>
    <row r="27" spans="1:6" ht="20.25" thickBot="1">
      <c r="A27" s="13" t="s">
        <v>28</v>
      </c>
      <c r="B27" s="36"/>
      <c r="C27" s="36"/>
      <c r="D27" s="36"/>
      <c r="E27" s="36"/>
      <c r="F27" s="36"/>
    </row>
    <row r="28" spans="1:6" ht="20.25" thickBot="1">
      <c r="A28" s="13" t="s">
        <v>71</v>
      </c>
      <c r="B28" s="36"/>
      <c r="C28" s="36"/>
      <c r="D28" s="36"/>
      <c r="E28" s="36"/>
      <c r="F28" s="36"/>
    </row>
    <row r="29" spans="1:6" ht="20.25" thickBot="1">
      <c r="A29" s="13" t="s">
        <v>29</v>
      </c>
      <c r="B29" s="36"/>
      <c r="C29" s="36"/>
      <c r="D29" s="36"/>
      <c r="E29" s="36"/>
      <c r="F29" s="36"/>
    </row>
    <row r="30" spans="1:6" ht="20.25" thickBot="1">
      <c r="A30" s="13" t="s">
        <v>30</v>
      </c>
      <c r="B30" s="36"/>
      <c r="C30" s="36"/>
      <c r="D30" s="36"/>
      <c r="E30" s="36"/>
      <c r="F30" s="36"/>
    </row>
    <row r="31" spans="1:6" ht="20.25" thickBot="1">
      <c r="A31" s="13" t="s">
        <v>31</v>
      </c>
      <c r="B31" s="36"/>
      <c r="C31" s="36"/>
      <c r="D31" s="36"/>
      <c r="E31" s="36"/>
      <c r="F31" s="36"/>
    </row>
    <row r="32" spans="1:6" ht="20.25" thickBot="1">
      <c r="A32" s="13" t="s">
        <v>32</v>
      </c>
      <c r="B32" s="36"/>
      <c r="C32" s="36"/>
      <c r="D32" s="36"/>
      <c r="E32" s="36"/>
      <c r="F32" s="36"/>
    </row>
    <row r="33" spans="1:6" ht="20.25" thickBot="1">
      <c r="A33" s="13" t="s">
        <v>33</v>
      </c>
      <c r="B33" s="36"/>
      <c r="C33" s="36"/>
      <c r="D33" s="36"/>
      <c r="E33" s="36"/>
      <c r="F33" s="36"/>
    </row>
    <row r="34" spans="1:6" ht="15.75" thickBot="1">
      <c r="A34" s="13" t="s">
        <v>34</v>
      </c>
      <c r="B34" s="36"/>
      <c r="C34" s="36"/>
      <c r="D34" s="36"/>
      <c r="E34" s="36"/>
      <c r="F34" s="36"/>
    </row>
    <row r="35" spans="1:6" ht="20.25" thickBot="1">
      <c r="A35" s="13" t="s">
        <v>35</v>
      </c>
      <c r="B35" s="36"/>
      <c r="C35" s="36"/>
      <c r="D35" s="36"/>
      <c r="E35" s="36"/>
      <c r="F35" s="36"/>
    </row>
    <row r="36" spans="1:6" ht="20.25" thickBot="1">
      <c r="A36" s="13" t="s">
        <v>36</v>
      </c>
      <c r="B36" s="36"/>
      <c r="C36" s="36"/>
      <c r="D36" s="36"/>
      <c r="E36" s="36"/>
      <c r="F36" s="36"/>
    </row>
    <row r="37" spans="1:6" ht="20.25" thickBot="1">
      <c r="A37" s="13" t="s">
        <v>38</v>
      </c>
      <c r="B37" s="36"/>
      <c r="C37" s="36"/>
      <c r="D37" s="36"/>
      <c r="E37" s="36"/>
      <c r="F37" s="36"/>
    </row>
    <row r="38" spans="1:6" ht="15.75" thickBot="1">
      <c r="A38" s="13" t="s">
        <v>39</v>
      </c>
      <c r="B38" s="36"/>
      <c r="C38" s="36"/>
      <c r="D38" s="36"/>
      <c r="E38" s="36"/>
      <c r="F38" s="36"/>
    </row>
    <row r="39" spans="1:6" ht="15.75" thickBot="1">
      <c r="A39" s="13" t="s">
        <v>40</v>
      </c>
      <c r="B39" s="36"/>
      <c r="C39" s="36"/>
      <c r="D39" s="36"/>
      <c r="E39" s="36"/>
      <c r="F39" s="36"/>
    </row>
    <row r="40" spans="1:6" ht="20.25" thickBot="1">
      <c r="A40" s="13" t="s">
        <v>41</v>
      </c>
      <c r="B40" s="36"/>
      <c r="C40" s="36"/>
      <c r="D40" s="36"/>
      <c r="E40" s="36"/>
      <c r="F40" s="36"/>
    </row>
    <row r="41" spans="1:6" ht="20.25" thickBot="1">
      <c r="A41" s="13" t="s">
        <v>42</v>
      </c>
      <c r="B41" s="36"/>
      <c r="C41" s="36"/>
      <c r="D41" s="36"/>
      <c r="E41" s="36"/>
      <c r="F41" s="36"/>
    </row>
    <row r="42" spans="1:6" ht="20.25" thickBot="1">
      <c r="A42" s="13" t="s">
        <v>72</v>
      </c>
      <c r="B42" s="36"/>
      <c r="C42" s="36"/>
      <c r="D42" s="36"/>
      <c r="E42" s="36"/>
      <c r="F42" s="36"/>
    </row>
    <row r="43" spans="1:6" ht="20.25" thickBot="1">
      <c r="A43" s="13" t="s">
        <v>43</v>
      </c>
      <c r="B43" s="36"/>
      <c r="C43" s="36"/>
      <c r="D43" s="36"/>
      <c r="E43" s="36"/>
      <c r="F43" s="36"/>
    </row>
    <row r="44" spans="1:6" ht="15.75" thickBot="1">
      <c r="A44" s="13" t="s">
        <v>44</v>
      </c>
      <c r="B44" s="36"/>
      <c r="C44" s="36"/>
      <c r="D44" s="36"/>
      <c r="E44" s="36"/>
      <c r="F44" s="36"/>
    </row>
    <row r="45" spans="1:6" ht="20.25" thickBot="1">
      <c r="A45" s="13" t="s">
        <v>45</v>
      </c>
      <c r="B45" s="36"/>
      <c r="C45" s="36"/>
      <c r="D45" s="36"/>
      <c r="E45" s="36"/>
      <c r="F45" s="36"/>
    </row>
    <row r="46" spans="1:6" ht="20.25" thickBot="1">
      <c r="A46" s="13" t="s">
        <v>46</v>
      </c>
      <c r="B46" s="36"/>
      <c r="C46" s="36"/>
      <c r="D46" s="36"/>
      <c r="E46" s="36"/>
      <c r="F46" s="36"/>
    </row>
    <row r="47" spans="1:6" ht="20.25" thickBot="1">
      <c r="A47" s="13" t="s">
        <v>51</v>
      </c>
      <c r="B47" s="36"/>
      <c r="C47" s="36"/>
      <c r="D47" s="36"/>
      <c r="E47" s="36"/>
      <c r="F47" s="36"/>
    </row>
    <row r="48" spans="1:6" ht="15.75" thickBot="1">
      <c r="A48" s="13" t="s">
        <v>52</v>
      </c>
      <c r="B48" s="36"/>
      <c r="C48" s="36"/>
      <c r="D48" s="36"/>
      <c r="E48" s="36"/>
      <c r="F48" s="36"/>
    </row>
    <row r="49" spans="1:6" ht="15.75" thickBot="1">
      <c r="A49" s="13" t="s">
        <v>53</v>
      </c>
      <c r="B49" s="36"/>
      <c r="C49" s="36"/>
      <c r="D49" s="36"/>
      <c r="E49" s="36"/>
      <c r="F49" s="36"/>
    </row>
    <row r="50" spans="1:6" ht="20.25" thickBot="1">
      <c r="A50" s="13" t="s">
        <v>54</v>
      </c>
      <c r="B50" s="36"/>
      <c r="C50" s="36"/>
      <c r="D50" s="36"/>
      <c r="E50" s="36"/>
      <c r="F50" s="36"/>
    </row>
    <row r="51" spans="1:6" ht="20.25" thickBot="1">
      <c r="A51" s="13" t="s">
        <v>55</v>
      </c>
      <c r="B51" s="36"/>
      <c r="C51" s="36"/>
      <c r="D51" s="36"/>
      <c r="E51" s="36"/>
      <c r="F51" s="36"/>
    </row>
    <row r="52" spans="1:6" ht="20.25" thickBot="1">
      <c r="A52" s="13" t="s">
        <v>56</v>
      </c>
      <c r="B52" s="36"/>
      <c r="C52" s="36"/>
      <c r="D52" s="36"/>
      <c r="E52" s="36"/>
      <c r="F52" s="36"/>
    </row>
    <row r="53" spans="1:6" ht="20.25" thickBot="1">
      <c r="A53" s="13" t="s">
        <v>57</v>
      </c>
      <c r="B53" s="36"/>
      <c r="C53" s="36"/>
      <c r="D53" s="36"/>
      <c r="E53" s="36"/>
      <c r="F53" s="36"/>
    </row>
    <row r="54" spans="1:6" ht="20.25" thickBot="1">
      <c r="A54" s="13" t="s">
        <v>58</v>
      </c>
      <c r="B54" s="36"/>
      <c r="C54" s="36"/>
      <c r="D54" s="36"/>
      <c r="E54" s="36"/>
      <c r="F54" s="36"/>
    </row>
    <row r="55" spans="1:6" ht="20.25" thickBot="1">
      <c r="A55" s="13" t="s">
        <v>73</v>
      </c>
      <c r="B55" s="36"/>
      <c r="C55" s="36"/>
      <c r="D55" s="36"/>
      <c r="E55" s="36"/>
      <c r="F55" s="36"/>
    </row>
    <row r="56" spans="1:6" ht="20.25" thickBot="1">
      <c r="A56" s="13" t="s">
        <v>74</v>
      </c>
      <c r="B56" s="36"/>
      <c r="C56" s="36"/>
      <c r="D56" s="36"/>
      <c r="E56" s="36"/>
      <c r="F56" s="36"/>
    </row>
    <row r="57" spans="1:6" ht="15.75" thickBot="1">
      <c r="A57" s="13" t="s">
        <v>59</v>
      </c>
      <c r="B57" s="36"/>
      <c r="C57" s="36"/>
      <c r="D57" s="36"/>
      <c r="E57" s="36"/>
      <c r="F57" s="36"/>
    </row>
    <row r="58" spans="1:6" ht="20.25" thickBot="1">
      <c r="A58" s="13" t="s">
        <v>60</v>
      </c>
      <c r="B58" s="36"/>
      <c r="C58" s="36"/>
      <c r="D58" s="36"/>
      <c r="E58" s="36"/>
      <c r="F58" s="36"/>
    </row>
    <row r="59" spans="1:6" ht="20.25" thickBot="1">
      <c r="A59" s="13" t="s">
        <v>61</v>
      </c>
      <c r="B59" s="36"/>
      <c r="C59" s="36"/>
      <c r="D59" s="36"/>
      <c r="E59" s="36"/>
      <c r="F59" s="36"/>
    </row>
    <row r="60" spans="1:6" ht="15.75" thickBot="1">
      <c r="A60" s="13" t="s">
        <v>62</v>
      </c>
      <c r="B60" s="36"/>
      <c r="C60" s="36"/>
      <c r="D60" s="36"/>
      <c r="E60" s="36"/>
      <c r="F60" s="36"/>
    </row>
    <row r="61" spans="1:6" ht="20.25" thickBot="1">
      <c r="A61" s="13" t="s">
        <v>63</v>
      </c>
      <c r="B61" s="36"/>
      <c r="C61" s="36"/>
      <c r="D61" s="36"/>
      <c r="E61" s="36"/>
      <c r="F61" s="36"/>
    </row>
    <row r="62" spans="1:6" ht="20.25" thickBot="1">
      <c r="A62" s="13" t="s">
        <v>64</v>
      </c>
      <c r="B62" s="36"/>
      <c r="C62" s="36"/>
      <c r="D62" s="36"/>
      <c r="E62" s="36"/>
      <c r="F62" s="36"/>
    </row>
    <row r="63" spans="1:6" ht="20.25" thickBot="1">
      <c r="A63" s="13" t="s">
        <v>65</v>
      </c>
      <c r="B63" s="36"/>
      <c r="C63" s="36"/>
      <c r="D63" s="36"/>
      <c r="E63" s="36"/>
      <c r="F63" s="36"/>
    </row>
    <row r="64" spans="1:6" ht="20.25" thickBot="1">
      <c r="A64" s="13" t="s">
        <v>66</v>
      </c>
      <c r="B64" s="36"/>
      <c r="C64" s="36"/>
      <c r="D64" s="36"/>
      <c r="E64" s="36"/>
      <c r="F64" s="36"/>
    </row>
    <row r="65" spans="1:6" ht="20.25" thickBot="1">
      <c r="A65" s="13" t="s">
        <v>67</v>
      </c>
      <c r="B65" s="36"/>
      <c r="C65" s="36"/>
      <c r="D65" s="36"/>
      <c r="E65" s="36"/>
      <c r="F65" s="36"/>
    </row>
    <row r="66" spans="1:6" ht="15.75" thickBot="1">
      <c r="A66" s="13" t="s">
        <v>68</v>
      </c>
      <c r="B66" s="36"/>
      <c r="C66" s="36"/>
      <c r="D66" s="36"/>
      <c r="E66" s="36"/>
      <c r="F66" s="36"/>
    </row>
    <row r="67" spans="1:6" ht="20.25" thickBot="1">
      <c r="A67" s="13" t="s">
        <v>69</v>
      </c>
      <c r="B67" s="36"/>
      <c r="C67" s="36"/>
      <c r="D67" s="36"/>
      <c r="E67" s="36"/>
      <c r="F67" s="36"/>
    </row>
    <row r="68" spans="1:6" ht="20.25" thickBot="1">
      <c r="A68" s="13" t="s">
        <v>70</v>
      </c>
      <c r="B68" s="36"/>
      <c r="C68" s="36"/>
      <c r="D68" s="36"/>
      <c r="E68" s="36"/>
      <c r="F68" s="36"/>
    </row>
    <row r="69" spans="1:2" ht="19.5">
      <c r="A69" s="42" t="s">
        <v>95</v>
      </c>
      <c r="B69">
        <f>SUM(B2:B9)</f>
        <v>8136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B69" sqref="B69:I69"/>
    </sheetView>
  </sheetViews>
  <sheetFormatPr defaultColWidth="9.140625" defaultRowHeight="15"/>
  <cols>
    <col min="1" max="1" width="12.57421875" style="0" customWidth="1"/>
  </cols>
  <sheetData>
    <row r="1" spans="2:18" ht="15.75" thickBot="1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K1" s="7" t="s">
        <v>0</v>
      </c>
      <c r="L1" s="7" t="s">
        <v>1</v>
      </c>
      <c r="M1" s="7" t="s">
        <v>2</v>
      </c>
      <c r="N1" s="7" t="s">
        <v>3</v>
      </c>
      <c r="O1" s="7" t="s">
        <v>4</v>
      </c>
      <c r="P1" s="7" t="s">
        <v>5</v>
      </c>
      <c r="Q1" s="7" t="s">
        <v>6</v>
      </c>
      <c r="R1" s="7" t="s">
        <v>7</v>
      </c>
    </row>
    <row r="2" spans="1:18" ht="15.75" thickBot="1">
      <c r="A2" s="6" t="s">
        <v>8</v>
      </c>
      <c r="B2" s="1">
        <v>57</v>
      </c>
      <c r="C2" s="2">
        <v>0</v>
      </c>
      <c r="D2" s="2">
        <v>23</v>
      </c>
      <c r="E2" s="2">
        <v>113</v>
      </c>
      <c r="F2" s="2">
        <v>37</v>
      </c>
      <c r="G2" s="2">
        <v>0</v>
      </c>
      <c r="H2" s="2">
        <v>7</v>
      </c>
      <c r="I2" s="2">
        <v>40</v>
      </c>
      <c r="K2">
        <v>12</v>
      </c>
      <c r="L2">
        <v>6</v>
      </c>
      <c r="M2">
        <v>19</v>
      </c>
      <c r="N2">
        <v>16</v>
      </c>
      <c r="O2">
        <v>6</v>
      </c>
      <c r="P2">
        <v>10</v>
      </c>
      <c r="Q2">
        <v>8</v>
      </c>
      <c r="R2">
        <v>8</v>
      </c>
    </row>
    <row r="3" spans="1:9" ht="15.75" thickBot="1">
      <c r="A3" s="5" t="s">
        <v>9</v>
      </c>
      <c r="B3" s="3">
        <v>86</v>
      </c>
      <c r="C3" s="4">
        <v>0</v>
      </c>
      <c r="D3" s="4">
        <v>0</v>
      </c>
      <c r="E3" s="4">
        <v>321</v>
      </c>
      <c r="F3" s="4">
        <v>0</v>
      </c>
      <c r="G3" s="4">
        <v>0</v>
      </c>
      <c r="H3" s="4">
        <v>950</v>
      </c>
      <c r="I3" s="4">
        <v>310</v>
      </c>
    </row>
    <row r="4" spans="1:9" ht="15.75" thickBot="1">
      <c r="A4" s="5" t="s">
        <v>10</v>
      </c>
      <c r="B4" s="3">
        <v>1700</v>
      </c>
      <c r="C4" s="4">
        <v>0</v>
      </c>
      <c r="D4" s="4">
        <v>0</v>
      </c>
      <c r="E4" s="4">
        <v>0</v>
      </c>
      <c r="F4" s="4">
        <v>0</v>
      </c>
      <c r="G4" s="4">
        <v>2</v>
      </c>
      <c r="H4" s="4">
        <v>0</v>
      </c>
      <c r="I4" s="4">
        <v>500</v>
      </c>
    </row>
    <row r="5" spans="1:9" ht="20.25" thickBot="1">
      <c r="A5" s="5" t="s">
        <v>11</v>
      </c>
      <c r="B5" s="3">
        <v>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 ht="20.25" thickBot="1">
      <c r="A6" s="5" t="s">
        <v>12</v>
      </c>
      <c r="B6" s="3">
        <v>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5.75" thickBot="1">
      <c r="A7" s="5" t="s">
        <v>13</v>
      </c>
      <c r="B7" s="3">
        <v>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5.75" thickBot="1">
      <c r="A8" s="5" t="s">
        <v>14</v>
      </c>
      <c r="B8" s="3"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5.75" thickBot="1">
      <c r="A9" s="5" t="s">
        <v>15</v>
      </c>
      <c r="B9" s="3">
        <v>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.75" thickBot="1">
      <c r="A10" s="5" t="s">
        <v>16</v>
      </c>
      <c r="B10" s="3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20.25" thickBot="1">
      <c r="A11" s="5" t="s">
        <v>17</v>
      </c>
      <c r="B11" s="3">
        <v>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.75" thickBot="1">
      <c r="A12" s="5" t="s">
        <v>18</v>
      </c>
      <c r="B12" s="3">
        <v>3</v>
      </c>
      <c r="C12" s="4">
        <v>0</v>
      </c>
      <c r="D12" s="4">
        <v>1225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.75" thickBot="1">
      <c r="A13" s="5" t="s">
        <v>19</v>
      </c>
      <c r="B13" s="3">
        <v>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.75" thickBot="1">
      <c r="A14" s="5" t="s">
        <v>20</v>
      </c>
      <c r="B14" s="3">
        <v>0</v>
      </c>
      <c r="C14" s="4">
        <v>0</v>
      </c>
      <c r="D14" s="4">
        <v>0</v>
      </c>
      <c r="E14" s="4">
        <v>700</v>
      </c>
      <c r="F14" s="4">
        <v>0</v>
      </c>
      <c r="G14" s="4">
        <v>0</v>
      </c>
      <c r="H14" s="4">
        <v>0</v>
      </c>
      <c r="I14" s="4">
        <v>0</v>
      </c>
    </row>
    <row r="15" spans="1:9" ht="15.75" thickBot="1">
      <c r="A15" s="5" t="s">
        <v>21</v>
      </c>
      <c r="B15" s="3">
        <v>0</v>
      </c>
      <c r="C15" s="4">
        <v>0</v>
      </c>
      <c r="D15" s="4">
        <v>0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</row>
    <row r="16" spans="1:9" ht="15.75" thickBot="1">
      <c r="A16" s="5" t="s">
        <v>22</v>
      </c>
      <c r="B16" s="3">
        <v>0</v>
      </c>
      <c r="C16" s="4">
        <v>0</v>
      </c>
      <c r="D16" s="4">
        <v>0</v>
      </c>
      <c r="E16" s="4">
        <v>3</v>
      </c>
      <c r="F16" s="4">
        <v>0</v>
      </c>
      <c r="G16" s="4">
        <v>0</v>
      </c>
      <c r="H16" s="4">
        <v>0</v>
      </c>
      <c r="I16" s="4">
        <v>0</v>
      </c>
    </row>
    <row r="17" spans="1:9" ht="15.75" thickBot="1">
      <c r="A17" s="5" t="s">
        <v>23</v>
      </c>
      <c r="B17" s="3">
        <v>0</v>
      </c>
      <c r="C17" s="4">
        <v>0</v>
      </c>
      <c r="D17" s="4">
        <v>0</v>
      </c>
      <c r="E17" s="4">
        <v>30</v>
      </c>
      <c r="F17" s="4">
        <v>0</v>
      </c>
      <c r="G17" s="4">
        <v>0</v>
      </c>
      <c r="H17" s="4">
        <v>0</v>
      </c>
      <c r="I17" s="4">
        <v>0</v>
      </c>
    </row>
    <row r="18" spans="1:9" ht="15.75" thickBot="1">
      <c r="A18" s="5" t="s">
        <v>24</v>
      </c>
      <c r="B18" s="3">
        <v>0</v>
      </c>
      <c r="C18" s="4">
        <v>0</v>
      </c>
      <c r="D18" s="4">
        <v>44</v>
      </c>
      <c r="E18" s="4">
        <v>68</v>
      </c>
      <c r="F18" s="4">
        <v>0</v>
      </c>
      <c r="G18" s="4">
        <v>0</v>
      </c>
      <c r="H18" s="4">
        <v>0</v>
      </c>
      <c r="I18" s="4">
        <v>0</v>
      </c>
    </row>
    <row r="19" spans="1:9" ht="15.75" thickBot="1">
      <c r="A19" s="5" t="s">
        <v>25</v>
      </c>
      <c r="B19" s="3">
        <v>0</v>
      </c>
      <c r="C19" s="4">
        <v>0</v>
      </c>
      <c r="D19" s="4">
        <v>0</v>
      </c>
      <c r="E19" s="4">
        <v>24</v>
      </c>
      <c r="F19" s="4">
        <v>0</v>
      </c>
      <c r="G19" s="4">
        <v>0</v>
      </c>
      <c r="H19" s="4">
        <v>2</v>
      </c>
      <c r="I19" s="4">
        <v>0</v>
      </c>
    </row>
    <row r="20" spans="1:9" ht="15.75" thickBot="1">
      <c r="A20" s="5" t="s">
        <v>26</v>
      </c>
      <c r="B20" s="3">
        <v>0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</row>
    <row r="21" spans="1:9" ht="20.25" thickBot="1">
      <c r="A21" s="5" t="s">
        <v>27</v>
      </c>
      <c r="B21" s="3">
        <v>0</v>
      </c>
      <c r="C21" s="4">
        <v>0</v>
      </c>
      <c r="D21" s="4">
        <v>3</v>
      </c>
      <c r="E21" s="4">
        <v>7</v>
      </c>
      <c r="F21" s="4">
        <v>0</v>
      </c>
      <c r="G21" s="4">
        <v>0</v>
      </c>
      <c r="H21" s="4">
        <v>0</v>
      </c>
      <c r="I21" s="4">
        <v>0</v>
      </c>
    </row>
    <row r="22" spans="1:9" ht="15.75" thickBot="1">
      <c r="A22" s="5" t="s">
        <v>28</v>
      </c>
      <c r="B22" s="3">
        <v>0</v>
      </c>
      <c r="C22" s="4">
        <v>0</v>
      </c>
      <c r="D22" s="4">
        <v>0</v>
      </c>
      <c r="E22" s="4">
        <v>4</v>
      </c>
      <c r="F22" s="4">
        <v>0</v>
      </c>
      <c r="G22" s="4">
        <v>0</v>
      </c>
      <c r="H22" s="4">
        <v>0</v>
      </c>
      <c r="I22" s="4">
        <v>0</v>
      </c>
    </row>
    <row r="23" spans="1:9" ht="15.75" thickBot="1">
      <c r="A23" s="5" t="s">
        <v>71</v>
      </c>
      <c r="B23" s="3">
        <v>0</v>
      </c>
      <c r="C23" s="4">
        <v>0</v>
      </c>
      <c r="D23" s="4">
        <v>0</v>
      </c>
      <c r="E23" s="4">
        <v>10</v>
      </c>
      <c r="F23" s="4">
        <v>0</v>
      </c>
      <c r="G23" s="4">
        <v>0</v>
      </c>
      <c r="H23" s="4">
        <v>0</v>
      </c>
      <c r="I23" s="4">
        <v>0</v>
      </c>
    </row>
    <row r="24" spans="1:9" ht="20.25" thickBot="1">
      <c r="A24" s="5" t="s">
        <v>29</v>
      </c>
      <c r="B24" s="3">
        <v>0</v>
      </c>
      <c r="C24" s="4">
        <v>0</v>
      </c>
      <c r="D24" s="4">
        <v>0</v>
      </c>
      <c r="E24" s="4">
        <v>3</v>
      </c>
      <c r="F24" s="4">
        <v>0</v>
      </c>
      <c r="G24" s="4">
        <v>0</v>
      </c>
      <c r="H24" s="4">
        <v>0</v>
      </c>
      <c r="I24" s="4">
        <v>0</v>
      </c>
    </row>
    <row r="25" spans="1:9" ht="15.75" thickBot="1">
      <c r="A25" s="5" t="s">
        <v>30</v>
      </c>
      <c r="B25" s="3">
        <v>0</v>
      </c>
      <c r="C25" s="4">
        <v>0</v>
      </c>
      <c r="D25" s="4">
        <v>0</v>
      </c>
      <c r="E25" s="4">
        <v>39</v>
      </c>
      <c r="F25" s="4">
        <v>0</v>
      </c>
      <c r="G25" s="4">
        <v>0</v>
      </c>
      <c r="H25" s="4">
        <v>0</v>
      </c>
      <c r="I25" s="4">
        <v>0</v>
      </c>
    </row>
    <row r="26" spans="1:9" ht="15.75" thickBot="1">
      <c r="A26" s="5" t="s">
        <v>31</v>
      </c>
      <c r="B26" s="3">
        <v>0</v>
      </c>
      <c r="C26" s="4">
        <v>0</v>
      </c>
      <c r="D26" s="4">
        <v>0</v>
      </c>
      <c r="E26" s="4">
        <v>4</v>
      </c>
      <c r="F26" s="4">
        <v>0</v>
      </c>
      <c r="G26" s="4">
        <v>0</v>
      </c>
      <c r="H26" s="4">
        <v>0</v>
      </c>
      <c r="I26" s="4">
        <v>0</v>
      </c>
    </row>
    <row r="27" spans="1:9" ht="20.25" thickBot="1">
      <c r="A27" s="5" t="s">
        <v>32</v>
      </c>
      <c r="B27" s="3">
        <v>0</v>
      </c>
      <c r="C27" s="4">
        <v>0</v>
      </c>
      <c r="D27" s="4">
        <v>0</v>
      </c>
      <c r="E27" s="4">
        <v>9</v>
      </c>
      <c r="F27" s="4">
        <v>0</v>
      </c>
      <c r="G27" s="4">
        <v>0</v>
      </c>
      <c r="H27" s="4">
        <v>0</v>
      </c>
      <c r="I27" s="4">
        <v>0</v>
      </c>
    </row>
    <row r="28" spans="1:9" ht="15.75" thickBot="1">
      <c r="A28" s="5" t="s">
        <v>33</v>
      </c>
      <c r="B28" s="3">
        <v>0</v>
      </c>
      <c r="C28" s="4">
        <v>0</v>
      </c>
      <c r="D28" s="4">
        <v>1</v>
      </c>
      <c r="E28" s="4">
        <v>0</v>
      </c>
      <c r="F28" s="4">
        <v>0</v>
      </c>
      <c r="G28" s="4">
        <v>2</v>
      </c>
      <c r="H28" s="4">
        <v>0</v>
      </c>
      <c r="I28" s="4">
        <v>0</v>
      </c>
    </row>
    <row r="29" spans="1:9" ht="15.75" thickBot="1">
      <c r="A29" s="5" t="s">
        <v>34</v>
      </c>
      <c r="B29" s="3">
        <v>0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20.25" thickBot="1">
      <c r="A30" s="5" t="s">
        <v>35</v>
      </c>
      <c r="B30" s="3">
        <v>0</v>
      </c>
      <c r="C30" s="4">
        <v>0</v>
      </c>
      <c r="D30" s="4">
        <v>120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20.25" thickBot="1">
      <c r="A31" s="5" t="s">
        <v>36</v>
      </c>
      <c r="B31" s="3">
        <v>0</v>
      </c>
      <c r="C31" s="4">
        <v>0</v>
      </c>
      <c r="D31" s="4">
        <v>406</v>
      </c>
      <c r="E31" s="4">
        <v>0</v>
      </c>
      <c r="F31" s="4">
        <v>15</v>
      </c>
      <c r="G31" s="4">
        <v>0</v>
      </c>
      <c r="H31" s="4">
        <v>0</v>
      </c>
      <c r="I31" s="4">
        <v>0</v>
      </c>
    </row>
    <row r="32" spans="1:9" ht="15.75" thickBot="1">
      <c r="A32" s="5" t="s">
        <v>37</v>
      </c>
      <c r="B32" s="3">
        <v>0</v>
      </c>
      <c r="C32" s="4">
        <v>0</v>
      </c>
      <c r="D32" s="4">
        <v>1100</v>
      </c>
      <c r="E32" s="4">
        <v>0</v>
      </c>
      <c r="F32" s="4">
        <v>0</v>
      </c>
      <c r="G32" s="4">
        <v>0</v>
      </c>
      <c r="H32" s="4">
        <v>0</v>
      </c>
      <c r="I32" s="4">
        <v>644</v>
      </c>
    </row>
    <row r="33" spans="1:9" ht="15.75" thickBot="1">
      <c r="A33" s="5" t="s">
        <v>38</v>
      </c>
      <c r="B33" s="3">
        <v>0</v>
      </c>
      <c r="C33" s="4">
        <v>0</v>
      </c>
      <c r="D33" s="4">
        <v>16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5.75" thickBot="1">
      <c r="A34" s="5" t="s">
        <v>39</v>
      </c>
      <c r="B34" s="3">
        <v>0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5.75" thickBot="1">
      <c r="A35" s="5" t="s">
        <v>40</v>
      </c>
      <c r="B35" s="3">
        <v>0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20.25" thickBot="1">
      <c r="A36" s="5" t="s">
        <v>41</v>
      </c>
      <c r="B36" s="3">
        <v>0</v>
      </c>
      <c r="C36" s="4">
        <v>0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5.75" thickBot="1">
      <c r="A37" s="5" t="s">
        <v>42</v>
      </c>
      <c r="B37" s="3">
        <v>0</v>
      </c>
      <c r="C37" s="4">
        <v>0</v>
      </c>
      <c r="D37" s="4">
        <v>18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15.75" thickBot="1">
      <c r="A38" s="5" t="s">
        <v>72</v>
      </c>
      <c r="B38" s="3">
        <v>0</v>
      </c>
      <c r="C38" s="4">
        <v>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20.25" thickBot="1">
      <c r="A39" s="5" t="s">
        <v>43</v>
      </c>
      <c r="B39" s="3">
        <v>0</v>
      </c>
      <c r="C39" s="4">
        <v>0</v>
      </c>
      <c r="D39" s="4">
        <v>6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15.75" thickBot="1">
      <c r="A40" s="5" t="s">
        <v>44</v>
      </c>
      <c r="B40" s="3">
        <v>0</v>
      </c>
      <c r="C40" s="4">
        <v>0</v>
      </c>
      <c r="D40" s="4">
        <v>13</v>
      </c>
      <c r="E40" s="4">
        <v>0</v>
      </c>
      <c r="F40" s="4">
        <v>952</v>
      </c>
      <c r="G40" s="4">
        <v>0</v>
      </c>
      <c r="H40" s="4">
        <v>0</v>
      </c>
      <c r="I40" s="4">
        <v>0</v>
      </c>
    </row>
    <row r="41" spans="1:9" ht="15.75" thickBot="1">
      <c r="A41" s="5" t="s">
        <v>45</v>
      </c>
      <c r="B41" s="3">
        <v>0</v>
      </c>
      <c r="C41" s="4">
        <v>0</v>
      </c>
      <c r="D41" s="4">
        <v>1250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15.75" thickBot="1">
      <c r="A42" s="5" t="s">
        <v>46</v>
      </c>
      <c r="B42" s="3">
        <v>0</v>
      </c>
      <c r="C42" s="4">
        <v>0</v>
      </c>
      <c r="D42" s="4">
        <v>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5.75" thickBot="1">
      <c r="A43" s="5" t="s">
        <v>47</v>
      </c>
      <c r="B43" s="3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6030</v>
      </c>
    </row>
    <row r="44" spans="1:9" ht="20.25" thickBot="1">
      <c r="A44" s="5" t="s">
        <v>48</v>
      </c>
      <c r="B44" s="3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6</v>
      </c>
    </row>
    <row r="45" spans="1:9" ht="15.75" thickBot="1">
      <c r="A45" s="5" t="s">
        <v>49</v>
      </c>
      <c r="B45" s="3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6</v>
      </c>
    </row>
    <row r="46" spans="1:9" ht="15.75" thickBot="1">
      <c r="A46" s="5" t="s">
        <v>50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600</v>
      </c>
    </row>
    <row r="47" spans="1:9" ht="15.75" thickBot="1">
      <c r="A47" s="5" t="s">
        <v>51</v>
      </c>
      <c r="B47" s="3">
        <v>0</v>
      </c>
      <c r="C47" s="4">
        <v>0</v>
      </c>
      <c r="D47" s="4">
        <v>0</v>
      </c>
      <c r="E47" s="4">
        <v>0</v>
      </c>
      <c r="F47" s="4">
        <v>0</v>
      </c>
      <c r="G47" s="4">
        <v>4700</v>
      </c>
      <c r="H47" s="4">
        <v>0</v>
      </c>
      <c r="I47" s="4">
        <v>0</v>
      </c>
    </row>
    <row r="48" spans="1:9" ht="15.75" thickBot="1">
      <c r="A48" s="5" t="s">
        <v>52</v>
      </c>
      <c r="B48" s="3">
        <v>0</v>
      </c>
      <c r="C48" s="4">
        <v>0</v>
      </c>
      <c r="D48" s="4">
        <v>0</v>
      </c>
      <c r="E48" s="4">
        <v>0</v>
      </c>
      <c r="F48" s="4">
        <v>0</v>
      </c>
      <c r="G48" s="4">
        <v>237</v>
      </c>
      <c r="H48" s="4">
        <v>0</v>
      </c>
      <c r="I48" s="4">
        <v>0</v>
      </c>
    </row>
    <row r="49" spans="1:9" ht="15.75" thickBot="1">
      <c r="A49" s="5" t="s">
        <v>53</v>
      </c>
      <c r="B49" s="3">
        <v>0</v>
      </c>
      <c r="C49" s="4">
        <v>0</v>
      </c>
      <c r="D49" s="4">
        <v>0</v>
      </c>
      <c r="E49" s="4">
        <v>0</v>
      </c>
      <c r="F49" s="4">
        <v>0</v>
      </c>
      <c r="G49" s="4">
        <v>35</v>
      </c>
      <c r="H49" s="4">
        <v>0</v>
      </c>
      <c r="I49" s="4">
        <v>0</v>
      </c>
    </row>
    <row r="50" spans="1:9" ht="15.75" thickBot="1">
      <c r="A50" s="5" t="s">
        <v>54</v>
      </c>
      <c r="B50" s="3">
        <v>0</v>
      </c>
      <c r="C50" s="4">
        <v>0</v>
      </c>
      <c r="D50" s="4">
        <v>0</v>
      </c>
      <c r="E50" s="4">
        <v>0</v>
      </c>
      <c r="F50" s="4">
        <v>0</v>
      </c>
      <c r="G50" s="4">
        <v>411</v>
      </c>
      <c r="H50" s="4">
        <v>0</v>
      </c>
      <c r="I50" s="4">
        <v>0</v>
      </c>
    </row>
    <row r="51" spans="1:9" ht="15.75" thickBot="1">
      <c r="A51" s="5" t="s">
        <v>55</v>
      </c>
      <c r="B51" s="3">
        <v>0</v>
      </c>
      <c r="C51" s="4">
        <v>0</v>
      </c>
      <c r="D51" s="4">
        <v>0</v>
      </c>
      <c r="E51" s="4">
        <v>0</v>
      </c>
      <c r="F51" s="4">
        <v>0</v>
      </c>
      <c r="G51" s="4">
        <v>10</v>
      </c>
      <c r="H51" s="4">
        <v>0</v>
      </c>
      <c r="I51" s="4">
        <v>0</v>
      </c>
    </row>
    <row r="52" spans="1:9" ht="15.75" thickBot="1">
      <c r="A52" s="5" t="s">
        <v>56</v>
      </c>
      <c r="B52" s="3">
        <v>0</v>
      </c>
      <c r="C52" s="4">
        <v>0</v>
      </c>
      <c r="D52" s="4">
        <v>0</v>
      </c>
      <c r="E52" s="4">
        <v>0</v>
      </c>
      <c r="F52" s="4">
        <v>0</v>
      </c>
      <c r="G52" s="4">
        <v>32</v>
      </c>
      <c r="H52" s="4">
        <v>0</v>
      </c>
      <c r="I52" s="4">
        <v>0</v>
      </c>
    </row>
    <row r="53" spans="1:9" ht="15.75" thickBot="1">
      <c r="A53" s="5" t="s">
        <v>57</v>
      </c>
      <c r="B53" s="3">
        <v>0</v>
      </c>
      <c r="C53" s="4">
        <v>0</v>
      </c>
      <c r="D53" s="4">
        <v>0</v>
      </c>
      <c r="E53" s="4">
        <v>0</v>
      </c>
      <c r="F53" s="4">
        <v>0</v>
      </c>
      <c r="G53" s="4">
        <v>4</v>
      </c>
      <c r="H53" s="4">
        <v>0</v>
      </c>
      <c r="I53" s="4">
        <v>0</v>
      </c>
    </row>
    <row r="54" spans="1:9" ht="15.75" thickBot="1">
      <c r="A54" s="5" t="s">
        <v>58</v>
      </c>
      <c r="B54" s="3">
        <v>0</v>
      </c>
      <c r="C54" s="4">
        <v>0</v>
      </c>
      <c r="D54" s="4">
        <v>0</v>
      </c>
      <c r="E54" s="4">
        <v>0</v>
      </c>
      <c r="F54" s="4">
        <v>0</v>
      </c>
      <c r="G54" s="4">
        <v>12</v>
      </c>
      <c r="H54" s="4">
        <v>0</v>
      </c>
      <c r="I54" s="4">
        <v>0</v>
      </c>
    </row>
    <row r="55" spans="1:9" ht="15.75" thickBot="1">
      <c r="A55" s="5" t="s">
        <v>73</v>
      </c>
      <c r="B55" s="3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350</v>
      </c>
      <c r="I55" s="4">
        <v>0</v>
      </c>
    </row>
    <row r="56" spans="1:9" ht="15.75" thickBot="1">
      <c r="A56" s="5" t="s">
        <v>74</v>
      </c>
      <c r="B56" s="3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</row>
    <row r="57" spans="1:9" ht="15.75" thickBot="1">
      <c r="A57" s="5" t="s">
        <v>59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700</v>
      </c>
      <c r="I57" s="4">
        <v>0</v>
      </c>
    </row>
    <row r="58" spans="1:9" ht="15.75" thickBot="1">
      <c r="A58" s="5" t="s">
        <v>60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3</v>
      </c>
      <c r="I58" s="4">
        <v>0</v>
      </c>
    </row>
    <row r="59" spans="1:9" ht="20.25" thickBot="1">
      <c r="A59" s="5" t="s">
        <v>61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12</v>
      </c>
      <c r="I59" s="4">
        <v>0</v>
      </c>
    </row>
    <row r="60" spans="1:9" ht="15.75" thickBot="1">
      <c r="A60" s="5" t="s">
        <v>62</v>
      </c>
      <c r="B60" s="3">
        <v>0</v>
      </c>
      <c r="C60" s="4">
        <v>134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ht="15.75" thickBot="1">
      <c r="A61" s="5" t="s">
        <v>63</v>
      </c>
      <c r="B61" s="3">
        <v>0</v>
      </c>
      <c r="C61" s="4">
        <v>3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ht="20.25" thickBot="1">
      <c r="A62" s="5" t="s">
        <v>64</v>
      </c>
      <c r="B62" s="3">
        <v>0</v>
      </c>
      <c r="C62" s="4">
        <v>45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ht="15.75" thickBot="1">
      <c r="A63" s="5" t="s">
        <v>65</v>
      </c>
      <c r="B63" s="3">
        <v>0</v>
      </c>
      <c r="C63" s="4">
        <v>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15.75" thickBot="1">
      <c r="A64" s="5" t="s">
        <v>66</v>
      </c>
      <c r="B64" s="3">
        <v>0</v>
      </c>
      <c r="C64" s="4">
        <v>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ht="15.75" thickBot="1">
      <c r="A65" s="5" t="s">
        <v>67</v>
      </c>
      <c r="B65" s="3">
        <v>0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15.75" thickBot="1">
      <c r="A66" s="5" t="s">
        <v>68</v>
      </c>
      <c r="B66" s="3">
        <v>0</v>
      </c>
      <c r="C66" s="4">
        <v>0</v>
      </c>
      <c r="D66" s="4">
        <v>0</v>
      </c>
      <c r="E66" s="4">
        <v>0</v>
      </c>
      <c r="F66" s="4">
        <v>4</v>
      </c>
      <c r="G66" s="4">
        <v>0</v>
      </c>
      <c r="H66" s="4">
        <v>0</v>
      </c>
      <c r="I66" s="4">
        <v>0</v>
      </c>
    </row>
    <row r="67" spans="1:9" ht="15.75" thickBot="1">
      <c r="A67" s="5" t="s">
        <v>69</v>
      </c>
      <c r="B67" s="3">
        <v>0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</row>
    <row r="68" spans="1:9" ht="20.25" thickBot="1">
      <c r="A68" s="5" t="s">
        <v>70</v>
      </c>
      <c r="B68" s="3">
        <v>0</v>
      </c>
      <c r="C68" s="4">
        <v>0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</row>
    <row r="69" spans="2:9" ht="15">
      <c r="B69" s="8">
        <f>COUNTIF(B2:B68,"&gt;0")</f>
        <v>12</v>
      </c>
      <c r="C69" s="8">
        <f>COUNTIF(C2:C68,"&gt;0")</f>
        <v>6</v>
      </c>
      <c r="D69" s="8">
        <f>COUNTIF(D2:D68,"&gt;0")</f>
        <v>19</v>
      </c>
      <c r="E69" s="8">
        <f>COUNTIF(E2:E68,"&gt;0")</f>
        <v>16</v>
      </c>
      <c r="F69" s="8">
        <f>COUNTIF(F2:F68,"&gt;0")</f>
        <v>6</v>
      </c>
      <c r="G69" s="8">
        <f>COUNTIF(G2:G68,"&gt;0")</f>
        <v>10</v>
      </c>
      <c r="H69" s="8">
        <f>COUNTIF(H2:H68,"&gt;0")</f>
        <v>8</v>
      </c>
      <c r="I69" s="8">
        <f>COUNTIF(I2:I68,"&gt;0")</f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1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10.140625" style="0" customWidth="1"/>
    <col min="3" max="4" width="11.57421875" style="0" bestFit="1" customWidth="1"/>
    <col min="5" max="6" width="11.57421875" style="0" customWidth="1"/>
    <col min="7" max="7" width="11.28125" style="0" customWidth="1"/>
    <col min="8" max="9" width="10.8515625" style="0" customWidth="1"/>
    <col min="10" max="10" width="9.57421875" style="0" customWidth="1"/>
    <col min="11" max="11" width="15.421875" style="0" customWidth="1"/>
    <col min="16" max="16" width="14.140625" style="0" customWidth="1"/>
    <col min="21" max="21" width="12.421875" style="0" customWidth="1"/>
    <col min="26" max="26" width="12.57421875" style="0" customWidth="1"/>
    <col min="31" max="31" width="14.7109375" style="0" customWidth="1"/>
    <col min="41" max="41" width="14.00390625" style="0" customWidth="1"/>
    <col min="44" max="44" width="24.57421875" style="0" bestFit="1" customWidth="1"/>
    <col min="45" max="45" width="10.28125" style="0" bestFit="1" customWidth="1"/>
  </cols>
  <sheetData>
    <row r="1" spans="1:42" ht="15.75" thickBot="1">
      <c r="A1" s="9"/>
      <c r="B1" s="21" t="s">
        <v>0</v>
      </c>
      <c r="C1" s="21" t="s">
        <v>76</v>
      </c>
      <c r="D1" s="21" t="s">
        <v>77</v>
      </c>
      <c r="E1" s="21" t="s">
        <v>85</v>
      </c>
      <c r="F1" s="21" t="s">
        <v>86</v>
      </c>
      <c r="AP1" s="7"/>
    </row>
    <row r="2" spans="1:42" ht="17.25" thickBot="1">
      <c r="A2" s="10" t="s">
        <v>8</v>
      </c>
      <c r="B2" s="11">
        <v>57</v>
      </c>
      <c r="C2" s="12">
        <f>B2/1872</f>
        <v>0.030448717948717948</v>
      </c>
      <c r="D2" s="12">
        <f>C2*C2</f>
        <v>0.0009271244247205786</v>
      </c>
      <c r="E2" s="12">
        <f>LN(C2)</f>
        <v>-3.491711389202987</v>
      </c>
      <c r="F2" s="12">
        <f>C2*E2</f>
        <v>-0.10631813524816788</v>
      </c>
      <c r="AP2" s="26"/>
    </row>
    <row r="3" spans="1:42" ht="20.25" thickBot="1">
      <c r="A3" s="13" t="s">
        <v>9</v>
      </c>
      <c r="B3" s="14">
        <v>86</v>
      </c>
      <c r="C3" s="12">
        <f aca="true" t="shared" si="0" ref="C3:C13">B3/1872</f>
        <v>0.045940170940170943</v>
      </c>
      <c r="D3" s="12">
        <f aca="true" t="shared" si="1" ref="D3:D13">C3*C3</f>
        <v>0.0021104993060121267</v>
      </c>
      <c r="E3" s="12">
        <f>LN(C3)</f>
        <v>-3.0804153607840297</v>
      </c>
      <c r="F3" s="12">
        <f aca="true" t="shared" si="2" ref="F3:F13">C3*E3</f>
        <v>-0.14151480824114668</v>
      </c>
      <c r="AP3" s="26"/>
    </row>
    <row r="4" spans="1:42" ht="20.25" thickBot="1">
      <c r="A4" s="13" t="s">
        <v>10</v>
      </c>
      <c r="B4" s="14">
        <v>1700</v>
      </c>
      <c r="C4" s="12">
        <f t="shared" si="0"/>
        <v>0.9081196581196581</v>
      </c>
      <c r="D4" s="12">
        <f t="shared" si="1"/>
        <v>0.8246813134633647</v>
      </c>
      <c r="E4" s="12">
        <f aca="true" t="shared" si="3" ref="E4:E13">LN(C4)</f>
        <v>-0.09637912699322991</v>
      </c>
      <c r="F4" s="12">
        <f t="shared" si="2"/>
        <v>-0.08752377985496305</v>
      </c>
      <c r="AP4" s="26"/>
    </row>
    <row r="5" spans="1:42" ht="20.25" thickBot="1">
      <c r="A5" s="13" t="s">
        <v>11</v>
      </c>
      <c r="B5" s="14">
        <v>4</v>
      </c>
      <c r="C5" s="12">
        <f t="shared" si="0"/>
        <v>0.002136752136752137</v>
      </c>
      <c r="D5" s="12">
        <f t="shared" si="1"/>
        <v>4.565709693914823E-06</v>
      </c>
      <c r="E5" s="12">
        <f t="shared" si="3"/>
        <v>-6.148468295917646</v>
      </c>
      <c r="F5" s="12">
        <f t="shared" si="2"/>
        <v>-0.013137752769054802</v>
      </c>
      <c r="AP5" s="26"/>
    </row>
    <row r="6" spans="1:42" ht="20.25" thickBot="1">
      <c r="A6" s="13" t="s">
        <v>12</v>
      </c>
      <c r="B6" s="14">
        <v>7</v>
      </c>
      <c r="C6" s="12">
        <f t="shared" si="0"/>
        <v>0.0037393162393162395</v>
      </c>
      <c r="D6" s="12">
        <f t="shared" si="1"/>
        <v>1.3982485937614143E-05</v>
      </c>
      <c r="E6" s="12">
        <f t="shared" si="3"/>
        <v>-5.588852507982224</v>
      </c>
      <c r="F6" s="12">
        <f t="shared" si="2"/>
        <v>-0.020898486942241223</v>
      </c>
      <c r="AP6" s="26"/>
    </row>
    <row r="7" spans="1:42" ht="20.25" thickBot="1">
      <c r="A7" s="13" t="s">
        <v>13</v>
      </c>
      <c r="B7" s="14">
        <v>2</v>
      </c>
      <c r="C7" s="12">
        <f t="shared" si="0"/>
        <v>0.0010683760683760685</v>
      </c>
      <c r="D7" s="12">
        <f t="shared" si="1"/>
        <v>1.1414274234787058E-06</v>
      </c>
      <c r="E7" s="12">
        <f t="shared" si="3"/>
        <v>-6.841615476477592</v>
      </c>
      <c r="F7" s="12">
        <f t="shared" si="2"/>
        <v>-0.007309418244099992</v>
      </c>
      <c r="AP7" s="26"/>
    </row>
    <row r="8" spans="1:42" ht="20.25" thickBot="1">
      <c r="A8" s="13" t="s">
        <v>14</v>
      </c>
      <c r="B8" s="14">
        <v>5</v>
      </c>
      <c r="C8" s="12">
        <f t="shared" si="0"/>
        <v>0.002670940170940171</v>
      </c>
      <c r="D8" s="12">
        <f t="shared" si="1"/>
        <v>7.13392139674191E-06</v>
      </c>
      <c r="E8" s="12">
        <f t="shared" si="3"/>
        <v>-5.925324744603437</v>
      </c>
      <c r="F8" s="12">
        <f t="shared" si="2"/>
        <v>-0.01582618788622713</v>
      </c>
      <c r="AP8" s="26"/>
    </row>
    <row r="9" spans="1:42" ht="20.25" thickBot="1">
      <c r="A9" s="13" t="s">
        <v>15</v>
      </c>
      <c r="B9" s="14">
        <v>3</v>
      </c>
      <c r="C9" s="12">
        <f t="shared" si="0"/>
        <v>0.0016025641025641025</v>
      </c>
      <c r="D9" s="12">
        <f t="shared" si="1"/>
        <v>2.568211702827087E-06</v>
      </c>
      <c r="E9" s="12">
        <f t="shared" si="3"/>
        <v>-6.436150368369428</v>
      </c>
      <c r="F9" s="12">
        <f t="shared" si="2"/>
        <v>-0.01031434353905357</v>
      </c>
      <c r="AP9" s="26"/>
    </row>
    <row r="10" spans="1:42" ht="20.25" thickBot="1">
      <c r="A10" s="13" t="s">
        <v>16</v>
      </c>
      <c r="B10" s="14">
        <v>1</v>
      </c>
      <c r="C10" s="12">
        <f t="shared" si="0"/>
        <v>0.0005341880341880342</v>
      </c>
      <c r="D10" s="12">
        <f t="shared" si="1"/>
        <v>2.8535685586967645E-07</v>
      </c>
      <c r="E10" s="12">
        <f t="shared" si="3"/>
        <v>-7.534762657037537</v>
      </c>
      <c r="F10" s="12">
        <f t="shared" si="2"/>
        <v>-0.004024980051836291</v>
      </c>
      <c r="AP10" s="26"/>
    </row>
    <row r="11" spans="1:42" ht="20.25" thickBot="1">
      <c r="A11" s="13" t="s">
        <v>17</v>
      </c>
      <c r="B11" s="14">
        <v>2</v>
      </c>
      <c r="C11" s="12">
        <f t="shared" si="0"/>
        <v>0.0010683760683760685</v>
      </c>
      <c r="D11" s="12">
        <f t="shared" si="1"/>
        <v>1.1414274234787058E-06</v>
      </c>
      <c r="E11" s="12">
        <f t="shared" si="3"/>
        <v>-6.841615476477592</v>
      </c>
      <c r="F11" s="12">
        <f t="shared" si="2"/>
        <v>-0.007309418244099992</v>
      </c>
      <c r="AP11" s="26"/>
    </row>
    <row r="12" spans="1:42" ht="20.25" thickBot="1">
      <c r="A12" s="13" t="s">
        <v>18</v>
      </c>
      <c r="B12" s="14">
        <v>3</v>
      </c>
      <c r="C12" s="12">
        <f t="shared" si="0"/>
        <v>0.0016025641025641025</v>
      </c>
      <c r="D12" s="12">
        <f t="shared" si="1"/>
        <v>2.568211702827087E-06</v>
      </c>
      <c r="E12" s="12">
        <f t="shared" si="3"/>
        <v>-6.436150368369428</v>
      </c>
      <c r="F12" s="12">
        <f t="shared" si="2"/>
        <v>-0.01031434353905357</v>
      </c>
      <c r="AP12" s="26"/>
    </row>
    <row r="13" spans="1:42" ht="15.75" thickBot="1">
      <c r="A13" s="13" t="s">
        <v>19</v>
      </c>
      <c r="B13" s="14">
        <v>2</v>
      </c>
      <c r="C13" s="12">
        <f t="shared" si="0"/>
        <v>0.0010683760683760685</v>
      </c>
      <c r="D13" s="12">
        <f t="shared" si="1"/>
        <v>1.1414274234787058E-06</v>
      </c>
      <c r="E13" s="12">
        <f t="shared" si="3"/>
        <v>-6.841615476477592</v>
      </c>
      <c r="F13" s="12">
        <f t="shared" si="2"/>
        <v>-0.007309418244099992</v>
      </c>
      <c r="AP13" s="26"/>
    </row>
    <row r="14" spans="1:42" ht="15.75" thickBot="1">
      <c r="A14" s="13" t="s">
        <v>20</v>
      </c>
      <c r="B14" s="14"/>
      <c r="C14" s="12"/>
      <c r="D14" s="12"/>
      <c r="E14" s="12"/>
      <c r="F14" s="12"/>
      <c r="AP14" s="26"/>
    </row>
    <row r="15" spans="1:42" ht="20.25" thickBot="1">
      <c r="A15" s="13" t="s">
        <v>21</v>
      </c>
      <c r="B15" s="14"/>
      <c r="C15" s="12"/>
      <c r="D15" s="12"/>
      <c r="E15" s="12"/>
      <c r="F15" s="12"/>
      <c r="AP15" s="26"/>
    </row>
    <row r="16" spans="1:42" ht="15.75" thickBot="1">
      <c r="A16" s="13" t="s">
        <v>22</v>
      </c>
      <c r="B16" s="14"/>
      <c r="C16" s="12"/>
      <c r="D16" s="12"/>
      <c r="E16" s="12"/>
      <c r="F16" s="12"/>
      <c r="AP16" s="26"/>
    </row>
    <row r="17" spans="1:42" ht="20.25" thickBot="1">
      <c r="A17" s="13" t="s">
        <v>23</v>
      </c>
      <c r="B17" s="14"/>
      <c r="C17" s="12"/>
      <c r="D17" s="12"/>
      <c r="E17" s="12"/>
      <c r="F17" s="12"/>
      <c r="AP17" s="26"/>
    </row>
    <row r="18" spans="1:42" ht="15.75" thickBot="1">
      <c r="A18" s="13" t="s">
        <v>24</v>
      </c>
      <c r="B18" s="14"/>
      <c r="C18" s="12"/>
      <c r="D18" s="12"/>
      <c r="E18" s="12"/>
      <c r="F18" s="12"/>
      <c r="AP18" s="26"/>
    </row>
    <row r="19" spans="1:42" ht="20.25" thickBot="1">
      <c r="A19" s="13" t="s">
        <v>25</v>
      </c>
      <c r="B19" s="14"/>
      <c r="C19" s="12"/>
      <c r="D19" s="12"/>
      <c r="E19" s="12"/>
      <c r="F19" s="12"/>
      <c r="AP19" s="26"/>
    </row>
    <row r="20" spans="1:42" ht="20.25" thickBot="1">
      <c r="A20" s="13" t="s">
        <v>26</v>
      </c>
      <c r="B20" s="14"/>
      <c r="C20" s="12"/>
      <c r="D20" s="12"/>
      <c r="E20" s="12"/>
      <c r="F20" s="12"/>
      <c r="AP20" s="26"/>
    </row>
    <row r="21" spans="1:42" ht="20.25" thickBot="1">
      <c r="A21" s="13" t="s">
        <v>27</v>
      </c>
      <c r="B21" s="14"/>
      <c r="C21" s="12"/>
      <c r="D21" s="12"/>
      <c r="E21" s="12"/>
      <c r="F21" s="12"/>
      <c r="AP21" s="26"/>
    </row>
    <row r="22" spans="1:42" ht="20.25" thickBot="1">
      <c r="A22" s="13" t="s">
        <v>28</v>
      </c>
      <c r="B22" s="14"/>
      <c r="C22" s="12"/>
      <c r="D22" s="12"/>
      <c r="E22" s="12"/>
      <c r="F22" s="12"/>
      <c r="AP22" s="26"/>
    </row>
    <row r="23" spans="1:42" ht="20.25" thickBot="1">
      <c r="A23" s="13" t="s">
        <v>71</v>
      </c>
      <c r="B23" s="14"/>
      <c r="C23" s="12"/>
      <c r="D23" s="12"/>
      <c r="E23" s="12"/>
      <c r="F23" s="12"/>
      <c r="AP23" s="26"/>
    </row>
    <row r="24" spans="1:42" ht="20.25" thickBot="1">
      <c r="A24" s="13" t="s">
        <v>29</v>
      </c>
      <c r="B24" s="14"/>
      <c r="C24" s="12"/>
      <c r="D24" s="12"/>
      <c r="E24" s="12"/>
      <c r="F24" s="12"/>
      <c r="AP24" s="26"/>
    </row>
    <row r="25" spans="1:42" ht="20.25" thickBot="1">
      <c r="A25" s="13" t="s">
        <v>30</v>
      </c>
      <c r="B25" s="14"/>
      <c r="C25" s="12"/>
      <c r="D25" s="12"/>
      <c r="E25" s="12"/>
      <c r="F25" s="12"/>
      <c r="AP25" s="26"/>
    </row>
    <row r="26" spans="1:42" ht="20.25" thickBot="1">
      <c r="A26" s="13" t="s">
        <v>31</v>
      </c>
      <c r="B26" s="14"/>
      <c r="C26" s="12"/>
      <c r="D26" s="12"/>
      <c r="E26" s="12"/>
      <c r="F26" s="12"/>
      <c r="AP26" s="26"/>
    </row>
    <row r="27" spans="1:42" ht="20.25" thickBot="1">
      <c r="A27" s="13" t="s">
        <v>32</v>
      </c>
      <c r="B27" s="14"/>
      <c r="C27" s="12"/>
      <c r="D27" s="12"/>
      <c r="E27" s="12"/>
      <c r="F27" s="12"/>
      <c r="AP27" s="26"/>
    </row>
    <row r="28" spans="1:42" ht="20.25" thickBot="1">
      <c r="A28" s="13" t="s">
        <v>33</v>
      </c>
      <c r="B28" s="14"/>
      <c r="C28" s="12"/>
      <c r="D28" s="12"/>
      <c r="E28" s="12"/>
      <c r="F28" s="12"/>
      <c r="AP28" s="26"/>
    </row>
    <row r="29" spans="1:42" ht="15.75" thickBot="1">
      <c r="A29" s="13" t="s">
        <v>34</v>
      </c>
      <c r="B29" s="14"/>
      <c r="C29" s="12"/>
      <c r="D29" s="12"/>
      <c r="E29" s="12"/>
      <c r="F29" s="12"/>
      <c r="AP29" s="26"/>
    </row>
    <row r="30" spans="1:42" ht="20.25" thickBot="1">
      <c r="A30" s="13" t="s">
        <v>35</v>
      </c>
      <c r="B30" s="14"/>
      <c r="C30" s="12"/>
      <c r="D30" s="12"/>
      <c r="E30" s="12"/>
      <c r="F30" s="12"/>
      <c r="AP30" s="26"/>
    </row>
    <row r="31" spans="1:42" ht="20.25" thickBot="1">
      <c r="A31" s="13" t="s">
        <v>36</v>
      </c>
      <c r="B31" s="14"/>
      <c r="C31" s="12"/>
      <c r="D31" s="12"/>
      <c r="E31" s="12"/>
      <c r="F31" s="12"/>
      <c r="AP31" s="26"/>
    </row>
    <row r="32" spans="1:42" ht="20.25" thickBot="1">
      <c r="A32" s="13" t="s">
        <v>37</v>
      </c>
      <c r="B32" s="14"/>
      <c r="C32" s="12"/>
      <c r="D32" s="12"/>
      <c r="E32" s="12"/>
      <c r="F32" s="12"/>
      <c r="AP32" s="26"/>
    </row>
    <row r="33" spans="1:42" ht="20.25" thickBot="1">
      <c r="A33" s="13" t="s">
        <v>38</v>
      </c>
      <c r="B33" s="14"/>
      <c r="C33" s="12"/>
      <c r="D33" s="12"/>
      <c r="E33" s="12"/>
      <c r="F33" s="12"/>
      <c r="AP33" s="26"/>
    </row>
    <row r="34" spans="1:42" ht="15.75" thickBot="1">
      <c r="A34" s="13" t="s">
        <v>39</v>
      </c>
      <c r="B34" s="14"/>
      <c r="C34" s="12"/>
      <c r="D34" s="12"/>
      <c r="E34" s="12"/>
      <c r="F34" s="12"/>
      <c r="AP34" s="26"/>
    </row>
    <row r="35" spans="1:42" ht="15.75" thickBot="1">
      <c r="A35" s="13" t="s">
        <v>40</v>
      </c>
      <c r="B35" s="14"/>
      <c r="C35" s="12"/>
      <c r="D35" s="12"/>
      <c r="E35" s="12"/>
      <c r="F35" s="12"/>
      <c r="AP35" s="26"/>
    </row>
    <row r="36" spans="1:42" ht="20.25" thickBot="1">
      <c r="A36" s="13" t="s">
        <v>41</v>
      </c>
      <c r="B36" s="14"/>
      <c r="C36" s="12"/>
      <c r="D36" s="12"/>
      <c r="E36" s="12"/>
      <c r="F36" s="12"/>
      <c r="AP36" s="26"/>
    </row>
    <row r="37" spans="1:42" ht="20.25" thickBot="1">
      <c r="A37" s="13" t="s">
        <v>42</v>
      </c>
      <c r="B37" s="14"/>
      <c r="C37" s="12"/>
      <c r="D37" s="12"/>
      <c r="E37" s="12"/>
      <c r="F37" s="12"/>
      <c r="AP37" s="26"/>
    </row>
    <row r="38" spans="1:42" ht="20.25" thickBot="1">
      <c r="A38" s="13" t="s">
        <v>72</v>
      </c>
      <c r="B38" s="14"/>
      <c r="C38" s="12"/>
      <c r="D38" s="12"/>
      <c r="E38" s="12"/>
      <c r="F38" s="12"/>
      <c r="AP38" s="26"/>
    </row>
    <row r="39" spans="1:42" ht="20.25" thickBot="1">
      <c r="A39" s="13" t="s">
        <v>43</v>
      </c>
      <c r="B39" s="14"/>
      <c r="C39" s="12"/>
      <c r="D39" s="12"/>
      <c r="E39" s="12"/>
      <c r="F39" s="12"/>
      <c r="AP39" s="26"/>
    </row>
    <row r="40" spans="1:42" ht="15.75" thickBot="1">
      <c r="A40" s="13" t="s">
        <v>44</v>
      </c>
      <c r="B40" s="14"/>
      <c r="C40" s="12"/>
      <c r="D40" s="12"/>
      <c r="E40" s="12"/>
      <c r="F40" s="12"/>
      <c r="AP40" s="26"/>
    </row>
    <row r="41" spans="1:42" ht="20.25" thickBot="1">
      <c r="A41" s="13" t="s">
        <v>45</v>
      </c>
      <c r="B41" s="14"/>
      <c r="C41" s="12"/>
      <c r="D41" s="12"/>
      <c r="E41" s="12"/>
      <c r="F41" s="12"/>
      <c r="AP41" s="26"/>
    </row>
    <row r="42" spans="1:42" ht="20.25" thickBot="1">
      <c r="A42" s="13" t="s">
        <v>46</v>
      </c>
      <c r="B42" s="14"/>
      <c r="C42" s="12"/>
      <c r="D42" s="12"/>
      <c r="E42" s="12"/>
      <c r="F42" s="12"/>
      <c r="AP42" s="26"/>
    </row>
    <row r="43" spans="1:42" ht="15.75" thickBot="1">
      <c r="A43" s="13" t="s">
        <v>47</v>
      </c>
      <c r="B43" s="14"/>
      <c r="C43" s="12"/>
      <c r="D43" s="12"/>
      <c r="E43" s="12"/>
      <c r="F43" s="12"/>
      <c r="AP43" s="26"/>
    </row>
    <row r="44" spans="1:42" ht="20.25" thickBot="1">
      <c r="A44" s="13" t="s">
        <v>48</v>
      </c>
      <c r="B44" s="14"/>
      <c r="C44" s="12"/>
      <c r="D44" s="12"/>
      <c r="E44" s="12"/>
      <c r="F44" s="12"/>
      <c r="AP44" s="26"/>
    </row>
    <row r="45" spans="1:42" ht="15.75" thickBot="1">
      <c r="A45" s="13" t="s">
        <v>49</v>
      </c>
      <c r="B45" s="14"/>
      <c r="C45" s="12"/>
      <c r="D45" s="12"/>
      <c r="E45" s="12"/>
      <c r="F45" s="12"/>
      <c r="AP45" s="26"/>
    </row>
    <row r="46" spans="1:42" ht="20.25" thickBot="1">
      <c r="A46" s="13" t="s">
        <v>50</v>
      </c>
      <c r="B46" s="14"/>
      <c r="C46" s="12"/>
      <c r="D46" s="12"/>
      <c r="E46" s="12"/>
      <c r="F46" s="12"/>
      <c r="AP46" s="26"/>
    </row>
    <row r="47" spans="1:42" ht="20.25" thickBot="1">
      <c r="A47" s="13" t="s">
        <v>51</v>
      </c>
      <c r="B47" s="14"/>
      <c r="C47" s="12"/>
      <c r="D47" s="12"/>
      <c r="E47" s="12"/>
      <c r="F47" s="12"/>
      <c r="AP47" s="26"/>
    </row>
    <row r="48" spans="1:42" ht="15.75" thickBot="1">
      <c r="A48" s="13" t="s">
        <v>52</v>
      </c>
      <c r="B48" s="14"/>
      <c r="C48" s="12"/>
      <c r="D48" s="12"/>
      <c r="E48" s="12"/>
      <c r="F48" s="12"/>
      <c r="AP48" s="26"/>
    </row>
    <row r="49" spans="1:42" ht="15.75" thickBot="1">
      <c r="A49" s="13" t="s">
        <v>53</v>
      </c>
      <c r="B49" s="14"/>
      <c r="C49" s="12"/>
      <c r="D49" s="12"/>
      <c r="E49" s="12"/>
      <c r="F49" s="12"/>
      <c r="AP49" s="26"/>
    </row>
    <row r="50" spans="1:42" ht="20.25" thickBot="1">
      <c r="A50" s="13" t="s">
        <v>54</v>
      </c>
      <c r="B50" s="14"/>
      <c r="C50" s="12"/>
      <c r="D50" s="12"/>
      <c r="E50" s="12"/>
      <c r="F50" s="12"/>
      <c r="AP50" s="26"/>
    </row>
    <row r="51" spans="1:42" ht="20.25" thickBot="1">
      <c r="A51" s="13" t="s">
        <v>55</v>
      </c>
      <c r="B51" s="14"/>
      <c r="C51" s="12"/>
      <c r="D51" s="12"/>
      <c r="E51" s="12"/>
      <c r="F51" s="12"/>
      <c r="AP51" s="26"/>
    </row>
    <row r="52" spans="1:42" ht="20.25" thickBot="1">
      <c r="A52" s="13" t="s">
        <v>56</v>
      </c>
      <c r="B52" s="14"/>
      <c r="C52" s="12"/>
      <c r="D52" s="12"/>
      <c r="E52" s="12"/>
      <c r="F52" s="12"/>
      <c r="AP52" s="26"/>
    </row>
    <row r="53" spans="1:42" ht="20.25" thickBot="1">
      <c r="A53" s="13" t="s">
        <v>57</v>
      </c>
      <c r="B53" s="14"/>
      <c r="C53" s="12"/>
      <c r="D53" s="12"/>
      <c r="E53" s="12"/>
      <c r="F53" s="12"/>
      <c r="AP53" s="26"/>
    </row>
    <row r="54" spans="1:42" ht="20.25" thickBot="1">
      <c r="A54" s="13" t="s">
        <v>58</v>
      </c>
      <c r="B54" s="14"/>
      <c r="C54" s="12"/>
      <c r="D54" s="12"/>
      <c r="E54" s="12"/>
      <c r="F54" s="12"/>
      <c r="AP54" s="26"/>
    </row>
    <row r="55" spans="1:42" ht="20.25" thickBot="1">
      <c r="A55" s="13" t="s">
        <v>73</v>
      </c>
      <c r="B55" s="14"/>
      <c r="C55" s="12"/>
      <c r="D55" s="12"/>
      <c r="E55" s="12"/>
      <c r="F55" s="12"/>
      <c r="AP55" s="26"/>
    </row>
    <row r="56" spans="1:42" ht="20.25" thickBot="1">
      <c r="A56" s="13" t="s">
        <v>74</v>
      </c>
      <c r="B56" s="14"/>
      <c r="C56" s="12"/>
      <c r="D56" s="12"/>
      <c r="E56" s="12"/>
      <c r="F56" s="12"/>
      <c r="AP56" s="26"/>
    </row>
    <row r="57" spans="1:42" ht="15.75" thickBot="1">
      <c r="A57" s="13" t="s">
        <v>59</v>
      </c>
      <c r="B57" s="14"/>
      <c r="C57" s="12"/>
      <c r="D57" s="12"/>
      <c r="E57" s="12"/>
      <c r="F57" s="12"/>
      <c r="AP57" s="26"/>
    </row>
    <row r="58" spans="1:42" ht="20.25" thickBot="1">
      <c r="A58" s="13" t="s">
        <v>60</v>
      </c>
      <c r="B58" s="14"/>
      <c r="C58" s="12"/>
      <c r="D58" s="12"/>
      <c r="E58" s="12"/>
      <c r="F58" s="12"/>
      <c r="AP58" s="26"/>
    </row>
    <row r="59" spans="1:42" ht="20.25" thickBot="1">
      <c r="A59" s="13" t="s">
        <v>61</v>
      </c>
      <c r="B59" s="14"/>
      <c r="C59" s="12"/>
      <c r="D59" s="12"/>
      <c r="E59" s="12"/>
      <c r="F59" s="12"/>
      <c r="AP59" s="26"/>
    </row>
    <row r="60" spans="1:42" ht="15.75" thickBot="1">
      <c r="A60" s="13" t="s">
        <v>62</v>
      </c>
      <c r="B60" s="14"/>
      <c r="C60" s="12"/>
      <c r="D60" s="12"/>
      <c r="E60" s="12"/>
      <c r="F60" s="12"/>
      <c r="AP60" s="26"/>
    </row>
    <row r="61" spans="1:42" ht="20.25" thickBot="1">
      <c r="A61" s="13" t="s">
        <v>63</v>
      </c>
      <c r="B61" s="14"/>
      <c r="C61" s="12"/>
      <c r="D61" s="12"/>
      <c r="E61" s="12"/>
      <c r="F61" s="12"/>
      <c r="AP61" s="26"/>
    </row>
    <row r="62" spans="1:42" ht="20.25" thickBot="1">
      <c r="A62" s="13" t="s">
        <v>64</v>
      </c>
      <c r="B62" s="14"/>
      <c r="C62" s="12"/>
      <c r="D62" s="12"/>
      <c r="E62" s="12"/>
      <c r="F62" s="12"/>
      <c r="AP62" s="26"/>
    </row>
    <row r="63" spans="1:42" ht="20.25" thickBot="1">
      <c r="A63" s="13" t="s">
        <v>65</v>
      </c>
      <c r="B63" s="14"/>
      <c r="C63" s="12"/>
      <c r="D63" s="12"/>
      <c r="E63" s="12"/>
      <c r="F63" s="12"/>
      <c r="AP63" s="26"/>
    </row>
    <row r="64" spans="1:42" ht="20.25" thickBot="1">
      <c r="A64" s="13" t="s">
        <v>66</v>
      </c>
      <c r="B64" s="14"/>
      <c r="C64" s="12"/>
      <c r="D64" s="12"/>
      <c r="E64" s="12"/>
      <c r="F64" s="12"/>
      <c r="AP64" s="26"/>
    </row>
    <row r="65" spans="1:42" ht="20.25" thickBot="1">
      <c r="A65" s="13" t="s">
        <v>67</v>
      </c>
      <c r="B65" s="14"/>
      <c r="C65" s="12"/>
      <c r="D65" s="12"/>
      <c r="E65" s="12"/>
      <c r="F65" s="12"/>
      <c r="AP65" s="26"/>
    </row>
    <row r="66" spans="1:42" ht="15.75" thickBot="1">
      <c r="A66" s="13" t="s">
        <v>68</v>
      </c>
      <c r="B66" s="14"/>
      <c r="C66" s="12"/>
      <c r="D66" s="12"/>
      <c r="E66" s="12"/>
      <c r="F66" s="12"/>
      <c r="AP66" s="26"/>
    </row>
    <row r="67" spans="1:42" ht="20.25" thickBot="1">
      <c r="A67" s="13" t="s">
        <v>69</v>
      </c>
      <c r="B67" s="14"/>
      <c r="C67" s="12"/>
      <c r="D67" s="12"/>
      <c r="E67" s="12"/>
      <c r="F67" s="12"/>
      <c r="AP67" s="26"/>
    </row>
    <row r="68" spans="1:42" ht="20.25" thickBot="1">
      <c r="A68" s="13" t="s">
        <v>70</v>
      </c>
      <c r="B68" s="14"/>
      <c r="C68" s="12"/>
      <c r="D68" s="12"/>
      <c r="E68" s="12"/>
      <c r="F68" s="12"/>
      <c r="AP68" s="26"/>
    </row>
    <row r="69" spans="1:4" ht="20.25" thickBot="1">
      <c r="A69" s="42" t="s">
        <v>90</v>
      </c>
      <c r="B69">
        <f>SUM(B2:B68)</f>
        <v>1872</v>
      </c>
      <c r="C69" s="12"/>
      <c r="D69" s="12"/>
    </row>
    <row r="70" spans="1:4" ht="15">
      <c r="A70" s="42" t="s">
        <v>91</v>
      </c>
      <c r="D70" s="43">
        <f>SUM(D2:D68)</f>
        <v>0.8277534653736577</v>
      </c>
    </row>
    <row r="71" spans="1:6" ht="19.5">
      <c r="A71" s="42" t="s">
        <v>92</v>
      </c>
      <c r="F71">
        <f>SUM(F2:F13)</f>
        <v>-0.4318010728040442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8" sqref="B8:F68"/>
    </sheetView>
  </sheetViews>
  <sheetFormatPr defaultColWidth="9.140625" defaultRowHeight="15"/>
  <cols>
    <col min="1" max="1" width="10.140625" style="0" customWidth="1"/>
    <col min="2" max="2" width="11.421875" style="0" customWidth="1"/>
    <col min="3" max="3" width="10.57421875" style="0" bestFit="1" customWidth="1"/>
    <col min="4" max="4" width="11.57421875" style="0" bestFit="1" customWidth="1"/>
    <col min="5" max="5" width="12.140625" style="0" bestFit="1" customWidth="1"/>
    <col min="6" max="6" width="15.00390625" style="0" bestFit="1" customWidth="1"/>
  </cols>
  <sheetData>
    <row r="1" spans="1:6" ht="15.75" thickBot="1">
      <c r="A1" s="9"/>
      <c r="B1" s="22" t="s">
        <v>1</v>
      </c>
      <c r="C1" s="22" t="s">
        <v>78</v>
      </c>
      <c r="D1" s="22" t="s">
        <v>77</v>
      </c>
      <c r="E1" s="22" t="s">
        <v>93</v>
      </c>
      <c r="F1" s="22" t="s">
        <v>94</v>
      </c>
    </row>
    <row r="2" spans="1:6" ht="15.75" thickBot="1">
      <c r="A2" s="45" t="s">
        <v>62</v>
      </c>
      <c r="B2" s="16">
        <v>134</v>
      </c>
      <c r="C2" s="16">
        <f>B2/187</f>
        <v>0.7165775401069518</v>
      </c>
      <c r="D2" s="16">
        <f>C2^2</f>
        <v>0.5134833709857302</v>
      </c>
      <c r="E2" s="16">
        <f>LN(C2)</f>
        <v>-0.33326881690367527</v>
      </c>
      <c r="F2" s="16">
        <f>C2*E2</f>
        <v>-0.23881294901118977</v>
      </c>
    </row>
    <row r="3" spans="1:6" ht="20.25" thickBot="1">
      <c r="A3" s="13" t="s">
        <v>64</v>
      </c>
      <c r="B3" s="17">
        <v>45</v>
      </c>
      <c r="C3" s="16">
        <f>B3/187</f>
        <v>0.24064171122994651</v>
      </c>
      <c r="D3" s="16">
        <f>C3^2</f>
        <v>0.057908433183676965</v>
      </c>
      <c r="E3" s="16">
        <f>LN(C3)</f>
        <v>-1.424446127084267</v>
      </c>
      <c r="F3" s="16">
        <f>C3*E3</f>
        <v>-0.34278115357642785</v>
      </c>
    </row>
    <row r="4" spans="1:6" ht="20.25" thickBot="1">
      <c r="A4" s="13" t="s">
        <v>63</v>
      </c>
      <c r="B4" s="17">
        <v>3</v>
      </c>
      <c r="C4" s="16">
        <f>B4/187</f>
        <v>0.016042780748663103</v>
      </c>
      <c r="D4" s="16">
        <f>C4^2</f>
        <v>0.0002573708141496755</v>
      </c>
      <c r="E4" s="16">
        <f>LN(C4)</f>
        <v>-4.132496328186477</v>
      </c>
      <c r="F4" s="16">
        <f>C4*E4</f>
        <v>-0.06629673253775097</v>
      </c>
    </row>
    <row r="5" spans="1:6" ht="20.25" thickBot="1">
      <c r="A5" s="13" t="s">
        <v>65</v>
      </c>
      <c r="B5" s="17">
        <v>2</v>
      </c>
      <c r="C5" s="16">
        <f>B5/187</f>
        <v>0.0106951871657754</v>
      </c>
      <c r="D5" s="16">
        <f>C5^2</f>
        <v>0.00011438702851096685</v>
      </c>
      <c r="E5" s="16">
        <f>LN(C5)</f>
        <v>-4.537961436294641</v>
      </c>
      <c r="F5" s="16">
        <f>C5*E5</f>
        <v>-0.04853434691224215</v>
      </c>
    </row>
    <row r="6" spans="1:6" ht="20.25" thickBot="1">
      <c r="A6" s="13" t="s">
        <v>66</v>
      </c>
      <c r="B6" s="17">
        <v>2</v>
      </c>
      <c r="C6" s="16">
        <f>B6/187</f>
        <v>0.0106951871657754</v>
      </c>
      <c r="D6" s="16">
        <f>C6^2</f>
        <v>0.00011438702851096685</v>
      </c>
      <c r="E6" s="16">
        <f>LN(C6)</f>
        <v>-4.537961436294641</v>
      </c>
      <c r="F6" s="16">
        <f>C6*E6</f>
        <v>-0.04853434691224215</v>
      </c>
    </row>
    <row r="7" spans="1:6" ht="20.25" thickBot="1">
      <c r="A7" s="13" t="s">
        <v>67</v>
      </c>
      <c r="B7" s="17">
        <v>1</v>
      </c>
      <c r="C7" s="16">
        <f>B7/187</f>
        <v>0.0053475935828877</v>
      </c>
      <c r="D7" s="16">
        <f>C7^2</f>
        <v>2.8596757127741712E-05</v>
      </c>
      <c r="E7" s="16">
        <f>LN(C7)</f>
        <v>-5.231108616854587</v>
      </c>
      <c r="F7" s="16">
        <f>C7*E7</f>
        <v>-0.02797384287088014</v>
      </c>
    </row>
    <row r="8" spans="1:6" ht="17.25" thickBot="1">
      <c r="A8" s="44" t="s">
        <v>8</v>
      </c>
      <c r="B8" s="17"/>
      <c r="C8" s="16"/>
      <c r="D8" s="16"/>
      <c r="E8" s="16"/>
      <c r="F8" s="16"/>
    </row>
    <row r="9" spans="1:6" ht="20.25" thickBot="1">
      <c r="A9" s="13" t="s">
        <v>9</v>
      </c>
      <c r="B9" s="17"/>
      <c r="C9" s="16"/>
      <c r="D9" s="16"/>
      <c r="E9" s="16"/>
      <c r="F9" s="16"/>
    </row>
    <row r="10" spans="1:6" ht="20.25" thickBot="1">
      <c r="A10" s="13" t="s">
        <v>10</v>
      </c>
      <c r="B10" s="17"/>
      <c r="C10" s="16"/>
      <c r="D10" s="16"/>
      <c r="E10" s="16"/>
      <c r="F10" s="16"/>
    </row>
    <row r="11" spans="1:6" ht="20.25" thickBot="1">
      <c r="A11" s="13" t="s">
        <v>11</v>
      </c>
      <c r="B11" s="17"/>
      <c r="C11" s="16"/>
      <c r="D11" s="16"/>
      <c r="E11" s="16"/>
      <c r="F11" s="16"/>
    </row>
    <row r="12" spans="1:6" ht="20.25" thickBot="1">
      <c r="A12" s="13" t="s">
        <v>12</v>
      </c>
      <c r="B12" s="17"/>
      <c r="C12" s="16"/>
      <c r="D12" s="16"/>
      <c r="E12" s="16"/>
      <c r="F12" s="16"/>
    </row>
    <row r="13" spans="1:6" ht="20.25" thickBot="1">
      <c r="A13" s="13" t="s">
        <v>13</v>
      </c>
      <c r="B13" s="17"/>
      <c r="C13" s="16"/>
      <c r="D13" s="16"/>
      <c r="E13" s="16"/>
      <c r="F13" s="16"/>
    </row>
    <row r="14" spans="1:6" ht="20.25" thickBot="1">
      <c r="A14" s="13" t="s">
        <v>14</v>
      </c>
      <c r="B14" s="17"/>
      <c r="C14" s="16"/>
      <c r="D14" s="16"/>
      <c r="E14" s="16"/>
      <c r="F14" s="16"/>
    </row>
    <row r="15" spans="1:6" ht="20.25" thickBot="1">
      <c r="A15" s="13" t="s">
        <v>15</v>
      </c>
      <c r="B15" s="17"/>
      <c r="C15" s="16"/>
      <c r="D15" s="16"/>
      <c r="E15" s="16"/>
      <c r="F15" s="16"/>
    </row>
    <row r="16" spans="1:6" ht="20.25" thickBot="1">
      <c r="A16" s="13" t="s">
        <v>16</v>
      </c>
      <c r="B16" s="17"/>
      <c r="C16" s="16"/>
      <c r="D16" s="16"/>
      <c r="E16" s="16"/>
      <c r="F16" s="16"/>
    </row>
    <row r="17" spans="1:6" ht="20.25" thickBot="1">
      <c r="A17" s="13" t="s">
        <v>17</v>
      </c>
      <c r="B17" s="17"/>
      <c r="C17" s="16"/>
      <c r="D17" s="16"/>
      <c r="E17" s="16"/>
      <c r="F17" s="16"/>
    </row>
    <row r="18" spans="1:6" ht="20.25" thickBot="1">
      <c r="A18" s="13" t="s">
        <v>18</v>
      </c>
      <c r="B18" s="17"/>
      <c r="C18" s="16"/>
      <c r="D18" s="16"/>
      <c r="E18" s="16"/>
      <c r="F18" s="16"/>
    </row>
    <row r="19" spans="1:6" ht="15.75" thickBot="1">
      <c r="A19" s="13" t="s">
        <v>19</v>
      </c>
      <c r="B19" s="17"/>
      <c r="C19" s="16"/>
      <c r="D19" s="16"/>
      <c r="E19" s="16"/>
      <c r="F19" s="16"/>
    </row>
    <row r="20" spans="1:6" ht="15.75" thickBot="1">
      <c r="A20" s="13" t="s">
        <v>20</v>
      </c>
      <c r="B20" s="17"/>
      <c r="C20" s="16"/>
      <c r="D20" s="16"/>
      <c r="E20" s="16"/>
      <c r="F20" s="16"/>
    </row>
    <row r="21" spans="1:6" ht="20.25" thickBot="1">
      <c r="A21" s="13" t="s">
        <v>21</v>
      </c>
      <c r="B21" s="17"/>
      <c r="C21" s="16"/>
      <c r="D21" s="16"/>
      <c r="E21" s="16"/>
      <c r="F21" s="16"/>
    </row>
    <row r="22" spans="1:6" ht="15.75" thickBot="1">
      <c r="A22" s="13" t="s">
        <v>22</v>
      </c>
      <c r="B22" s="17"/>
      <c r="C22" s="16"/>
      <c r="D22" s="16"/>
      <c r="E22" s="16"/>
      <c r="F22" s="16"/>
    </row>
    <row r="23" spans="1:6" ht="20.25" thickBot="1">
      <c r="A23" s="13" t="s">
        <v>23</v>
      </c>
      <c r="B23" s="17"/>
      <c r="C23" s="16"/>
      <c r="D23" s="16"/>
      <c r="E23" s="16"/>
      <c r="F23" s="16"/>
    </row>
    <row r="24" spans="1:6" ht="15.75" thickBot="1">
      <c r="A24" s="13" t="s">
        <v>24</v>
      </c>
      <c r="B24" s="17"/>
      <c r="C24" s="16"/>
      <c r="D24" s="16"/>
      <c r="E24" s="16"/>
      <c r="F24" s="16"/>
    </row>
    <row r="25" spans="1:6" ht="20.25" thickBot="1">
      <c r="A25" s="13" t="s">
        <v>25</v>
      </c>
      <c r="B25" s="17"/>
      <c r="C25" s="16"/>
      <c r="D25" s="16"/>
      <c r="E25" s="16"/>
      <c r="F25" s="16"/>
    </row>
    <row r="26" spans="1:6" ht="20.25" thickBot="1">
      <c r="A26" s="13" t="s">
        <v>26</v>
      </c>
      <c r="B26" s="17"/>
      <c r="C26" s="16"/>
      <c r="D26" s="16"/>
      <c r="E26" s="16"/>
      <c r="F26" s="16"/>
    </row>
    <row r="27" spans="1:6" ht="20.25" thickBot="1">
      <c r="A27" s="13" t="s">
        <v>27</v>
      </c>
      <c r="B27" s="17"/>
      <c r="C27" s="16"/>
      <c r="D27" s="16"/>
      <c r="E27" s="16"/>
      <c r="F27" s="16"/>
    </row>
    <row r="28" spans="1:6" ht="20.25" thickBot="1">
      <c r="A28" s="13" t="s">
        <v>28</v>
      </c>
      <c r="B28" s="17"/>
      <c r="C28" s="16"/>
      <c r="D28" s="16"/>
      <c r="E28" s="16"/>
      <c r="F28" s="16"/>
    </row>
    <row r="29" spans="1:6" ht="20.25" thickBot="1">
      <c r="A29" s="13" t="s">
        <v>71</v>
      </c>
      <c r="B29" s="17"/>
      <c r="C29" s="16"/>
      <c r="D29" s="16"/>
      <c r="E29" s="16"/>
      <c r="F29" s="16"/>
    </row>
    <row r="30" spans="1:6" ht="20.25" thickBot="1">
      <c r="A30" s="13" t="s">
        <v>29</v>
      </c>
      <c r="B30" s="17"/>
      <c r="C30" s="16"/>
      <c r="D30" s="16"/>
      <c r="E30" s="16"/>
      <c r="F30" s="16"/>
    </row>
    <row r="31" spans="1:6" ht="20.25" thickBot="1">
      <c r="A31" s="13" t="s">
        <v>30</v>
      </c>
      <c r="B31" s="17"/>
      <c r="C31" s="16"/>
      <c r="D31" s="16"/>
      <c r="E31" s="16"/>
      <c r="F31" s="16"/>
    </row>
    <row r="32" spans="1:6" ht="20.25" thickBot="1">
      <c r="A32" s="13" t="s">
        <v>31</v>
      </c>
      <c r="B32" s="17"/>
      <c r="C32" s="16"/>
      <c r="D32" s="16"/>
      <c r="E32" s="16"/>
      <c r="F32" s="16"/>
    </row>
    <row r="33" spans="1:6" ht="20.25" thickBot="1">
      <c r="A33" s="13" t="s">
        <v>32</v>
      </c>
      <c r="B33" s="17"/>
      <c r="C33" s="16"/>
      <c r="D33" s="16"/>
      <c r="E33" s="16"/>
      <c r="F33" s="16"/>
    </row>
    <row r="34" spans="1:6" ht="20.25" thickBot="1">
      <c r="A34" s="13" t="s">
        <v>33</v>
      </c>
      <c r="B34" s="17"/>
      <c r="C34" s="16"/>
      <c r="D34" s="16"/>
      <c r="E34" s="16"/>
      <c r="F34" s="16"/>
    </row>
    <row r="35" spans="1:6" ht="15.75" thickBot="1">
      <c r="A35" s="13" t="s">
        <v>34</v>
      </c>
      <c r="B35" s="17"/>
      <c r="C35" s="16"/>
      <c r="D35" s="16"/>
      <c r="E35" s="16"/>
      <c r="F35" s="16"/>
    </row>
    <row r="36" spans="1:6" ht="20.25" thickBot="1">
      <c r="A36" s="13" t="s">
        <v>35</v>
      </c>
      <c r="B36" s="17"/>
      <c r="C36" s="16"/>
      <c r="D36" s="16"/>
      <c r="E36" s="16"/>
      <c r="F36" s="16"/>
    </row>
    <row r="37" spans="1:6" ht="20.25" thickBot="1">
      <c r="A37" s="13" t="s">
        <v>36</v>
      </c>
      <c r="B37" s="17"/>
      <c r="C37" s="16"/>
      <c r="D37" s="16"/>
      <c r="E37" s="16"/>
      <c r="F37" s="16"/>
    </row>
    <row r="38" spans="1:6" ht="20.25" thickBot="1">
      <c r="A38" s="13" t="s">
        <v>37</v>
      </c>
      <c r="B38" s="17"/>
      <c r="C38" s="16"/>
      <c r="D38" s="16"/>
      <c r="E38" s="16"/>
      <c r="F38" s="16"/>
    </row>
    <row r="39" spans="1:6" ht="20.25" thickBot="1">
      <c r="A39" s="13" t="s">
        <v>38</v>
      </c>
      <c r="B39" s="17"/>
      <c r="C39" s="16"/>
      <c r="D39" s="16"/>
      <c r="E39" s="16"/>
      <c r="F39" s="16"/>
    </row>
    <row r="40" spans="1:6" ht="15.75" thickBot="1">
      <c r="A40" s="13" t="s">
        <v>39</v>
      </c>
      <c r="B40" s="17"/>
      <c r="C40" s="16"/>
      <c r="D40" s="16"/>
      <c r="E40" s="16"/>
      <c r="F40" s="16"/>
    </row>
    <row r="41" spans="1:6" ht="15.75" thickBot="1">
      <c r="A41" s="13" t="s">
        <v>40</v>
      </c>
      <c r="B41" s="17"/>
      <c r="C41" s="16"/>
      <c r="D41" s="16"/>
      <c r="E41" s="16"/>
      <c r="F41" s="16"/>
    </row>
    <row r="42" spans="1:6" ht="20.25" thickBot="1">
      <c r="A42" s="13" t="s">
        <v>41</v>
      </c>
      <c r="B42" s="17"/>
      <c r="C42" s="16"/>
      <c r="D42" s="16"/>
      <c r="E42" s="16"/>
      <c r="F42" s="16"/>
    </row>
    <row r="43" spans="1:6" ht="20.25" thickBot="1">
      <c r="A43" s="13" t="s">
        <v>42</v>
      </c>
      <c r="B43" s="17"/>
      <c r="C43" s="16"/>
      <c r="D43" s="16"/>
      <c r="E43" s="16"/>
      <c r="F43" s="16"/>
    </row>
    <row r="44" spans="1:6" ht="20.25" thickBot="1">
      <c r="A44" s="13" t="s">
        <v>72</v>
      </c>
      <c r="B44" s="17"/>
      <c r="C44" s="16"/>
      <c r="D44" s="16"/>
      <c r="E44" s="16"/>
      <c r="F44" s="16"/>
    </row>
    <row r="45" spans="1:6" ht="20.25" thickBot="1">
      <c r="A45" s="13" t="s">
        <v>43</v>
      </c>
      <c r="B45" s="17"/>
      <c r="C45" s="16"/>
      <c r="D45" s="16"/>
      <c r="E45" s="16"/>
      <c r="F45" s="16"/>
    </row>
    <row r="46" spans="1:6" ht="15.75" thickBot="1">
      <c r="A46" s="13" t="s">
        <v>44</v>
      </c>
      <c r="B46" s="17"/>
      <c r="C46" s="16"/>
      <c r="D46" s="16"/>
      <c r="E46" s="16"/>
      <c r="F46" s="16"/>
    </row>
    <row r="47" spans="1:6" ht="20.25" thickBot="1">
      <c r="A47" s="13" t="s">
        <v>45</v>
      </c>
      <c r="B47" s="17"/>
      <c r="C47" s="16"/>
      <c r="D47" s="16"/>
      <c r="E47" s="16"/>
      <c r="F47" s="16"/>
    </row>
    <row r="48" spans="1:6" ht="20.25" thickBot="1">
      <c r="A48" s="13" t="s">
        <v>46</v>
      </c>
      <c r="B48" s="17"/>
      <c r="C48" s="16"/>
      <c r="D48" s="16"/>
      <c r="E48" s="16"/>
      <c r="F48" s="16"/>
    </row>
    <row r="49" spans="1:6" ht="15.75" thickBot="1">
      <c r="A49" s="13" t="s">
        <v>47</v>
      </c>
      <c r="B49" s="17"/>
      <c r="C49" s="16"/>
      <c r="D49" s="16"/>
      <c r="E49" s="16"/>
      <c r="F49" s="16"/>
    </row>
    <row r="50" spans="1:6" ht="20.25" thickBot="1">
      <c r="A50" s="13" t="s">
        <v>48</v>
      </c>
      <c r="B50" s="17"/>
      <c r="C50" s="16"/>
      <c r="D50" s="16"/>
      <c r="E50" s="16"/>
      <c r="F50" s="16"/>
    </row>
    <row r="51" spans="1:6" ht="15.75" thickBot="1">
      <c r="A51" s="13" t="s">
        <v>49</v>
      </c>
      <c r="B51" s="17"/>
      <c r="C51" s="16"/>
      <c r="D51" s="16"/>
      <c r="E51" s="16"/>
      <c r="F51" s="16"/>
    </row>
    <row r="52" spans="1:6" ht="20.25" thickBot="1">
      <c r="A52" s="13" t="s">
        <v>50</v>
      </c>
      <c r="B52" s="17"/>
      <c r="C52" s="16"/>
      <c r="D52" s="16"/>
      <c r="E52" s="16"/>
      <c r="F52" s="16"/>
    </row>
    <row r="53" spans="1:6" ht="20.25" thickBot="1">
      <c r="A53" s="13" t="s">
        <v>51</v>
      </c>
      <c r="B53" s="17"/>
      <c r="C53" s="16"/>
      <c r="D53" s="16"/>
      <c r="E53" s="16"/>
      <c r="F53" s="16"/>
    </row>
    <row r="54" spans="1:6" ht="15.75" thickBot="1">
      <c r="A54" s="13" t="s">
        <v>52</v>
      </c>
      <c r="B54" s="17"/>
      <c r="C54" s="16"/>
      <c r="D54" s="16"/>
      <c r="E54" s="16"/>
      <c r="F54" s="16"/>
    </row>
    <row r="55" spans="1:6" ht="15.75" thickBot="1">
      <c r="A55" s="13" t="s">
        <v>53</v>
      </c>
      <c r="B55" s="17"/>
      <c r="C55" s="16"/>
      <c r="D55" s="16"/>
      <c r="E55" s="16"/>
      <c r="F55" s="16"/>
    </row>
    <row r="56" spans="1:6" ht="20.25" thickBot="1">
      <c r="A56" s="13" t="s">
        <v>54</v>
      </c>
      <c r="B56" s="17"/>
      <c r="C56" s="16"/>
      <c r="D56" s="16"/>
      <c r="E56" s="16"/>
      <c r="F56" s="16"/>
    </row>
    <row r="57" spans="1:6" ht="20.25" thickBot="1">
      <c r="A57" s="13" t="s">
        <v>55</v>
      </c>
      <c r="B57" s="17"/>
      <c r="C57" s="16"/>
      <c r="D57" s="16"/>
      <c r="E57" s="16"/>
      <c r="F57" s="16"/>
    </row>
    <row r="58" spans="1:6" ht="20.25" thickBot="1">
      <c r="A58" s="13" t="s">
        <v>56</v>
      </c>
      <c r="B58" s="17"/>
      <c r="C58" s="16"/>
      <c r="D58" s="16"/>
      <c r="E58" s="16"/>
      <c r="F58" s="16"/>
    </row>
    <row r="59" spans="1:6" ht="20.25" thickBot="1">
      <c r="A59" s="13" t="s">
        <v>57</v>
      </c>
      <c r="B59" s="17"/>
      <c r="C59" s="16"/>
      <c r="D59" s="16"/>
      <c r="E59" s="16"/>
      <c r="F59" s="16"/>
    </row>
    <row r="60" spans="1:6" ht="20.25" thickBot="1">
      <c r="A60" s="13" t="s">
        <v>58</v>
      </c>
      <c r="B60" s="17"/>
      <c r="C60" s="16"/>
      <c r="D60" s="16"/>
      <c r="E60" s="16"/>
      <c r="F60" s="16"/>
    </row>
    <row r="61" spans="1:6" ht="20.25" thickBot="1">
      <c r="A61" s="13" t="s">
        <v>73</v>
      </c>
      <c r="B61" s="17"/>
      <c r="C61" s="16"/>
      <c r="D61" s="16"/>
      <c r="E61" s="16"/>
      <c r="F61" s="16"/>
    </row>
    <row r="62" spans="1:6" ht="20.25" thickBot="1">
      <c r="A62" s="13" t="s">
        <v>74</v>
      </c>
      <c r="B62" s="17"/>
      <c r="C62" s="16"/>
      <c r="D62" s="16"/>
      <c r="E62" s="16"/>
      <c r="F62" s="16"/>
    </row>
    <row r="63" spans="1:6" ht="15.75" thickBot="1">
      <c r="A63" s="13" t="s">
        <v>59</v>
      </c>
      <c r="B63" s="17"/>
      <c r="C63" s="16"/>
      <c r="D63" s="16"/>
      <c r="E63" s="16"/>
      <c r="F63" s="16"/>
    </row>
    <row r="64" spans="1:6" ht="20.25" thickBot="1">
      <c r="A64" s="13" t="s">
        <v>60</v>
      </c>
      <c r="B64" s="17"/>
      <c r="C64" s="16"/>
      <c r="D64" s="16"/>
      <c r="E64" s="16"/>
      <c r="F64" s="16"/>
    </row>
    <row r="65" spans="1:6" ht="20.25" thickBot="1">
      <c r="A65" s="13" t="s">
        <v>61</v>
      </c>
      <c r="B65" s="17"/>
      <c r="C65" s="16"/>
      <c r="D65" s="16"/>
      <c r="E65" s="16"/>
      <c r="F65" s="16"/>
    </row>
    <row r="66" spans="1:6" ht="15.75" thickBot="1">
      <c r="A66" s="13" t="s">
        <v>68</v>
      </c>
      <c r="B66" s="17"/>
      <c r="C66" s="16"/>
      <c r="D66" s="16"/>
      <c r="E66" s="16"/>
      <c r="F66" s="16"/>
    </row>
    <row r="67" spans="1:6" ht="20.25" thickBot="1">
      <c r="A67" s="13" t="s">
        <v>69</v>
      </c>
      <c r="B67" s="17"/>
      <c r="C67" s="16"/>
      <c r="D67" s="16"/>
      <c r="E67" s="16"/>
      <c r="F67" s="16"/>
    </row>
    <row r="68" spans="1:6" ht="20.25" thickBot="1">
      <c r="A68" s="13" t="s">
        <v>70</v>
      </c>
      <c r="B68" s="17"/>
      <c r="C68" s="16"/>
      <c r="D68" s="16"/>
      <c r="E68" s="16"/>
      <c r="F68" s="16"/>
    </row>
    <row r="69" spans="1:2" ht="19.5">
      <c r="A69" s="42" t="s">
        <v>90</v>
      </c>
      <c r="B69">
        <f>SUM(B2:B68)</f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B21" sqref="B21:F68"/>
    </sheetView>
  </sheetViews>
  <sheetFormatPr defaultColWidth="9.140625" defaultRowHeight="15"/>
  <cols>
    <col min="1" max="1" width="10.140625" style="0" customWidth="1"/>
    <col min="2" max="2" width="11.421875" style="0" customWidth="1"/>
    <col min="3" max="3" width="11.57421875" style="0" bestFit="1" customWidth="1"/>
    <col min="4" max="4" width="10.57421875" style="0" bestFit="1" customWidth="1"/>
    <col min="5" max="5" width="12.140625" style="0" bestFit="1" customWidth="1"/>
    <col min="6" max="6" width="15.00390625" style="0" bestFit="1" customWidth="1"/>
  </cols>
  <sheetData>
    <row r="1" spans="1:6" ht="15.75" thickBot="1">
      <c r="A1" s="9"/>
      <c r="B1" s="18" t="s">
        <v>2</v>
      </c>
      <c r="C1" s="37" t="s">
        <v>79</v>
      </c>
      <c r="D1" s="37" t="s">
        <v>77</v>
      </c>
      <c r="E1" s="37" t="s">
        <v>96</v>
      </c>
      <c r="F1" s="37" t="s">
        <v>97</v>
      </c>
    </row>
    <row r="2" spans="1:6" ht="20.25" thickBot="1">
      <c r="A2" s="45" t="s">
        <v>45</v>
      </c>
      <c r="B2" s="19">
        <v>1250</v>
      </c>
      <c r="C2" s="19">
        <f>B2/4234</f>
        <v>0.29522909777987716</v>
      </c>
      <c r="D2" s="19">
        <f>C2^2</f>
        <v>0.08716022017592027</v>
      </c>
      <c r="E2" s="19">
        <f>LN(D2)</f>
        <v>-2.4400072427969275</v>
      </c>
      <c r="F2" s="19">
        <f>C2*E2</f>
        <v>-0.7203611368673025</v>
      </c>
    </row>
    <row r="3" spans="1:6" ht="20.25" thickBot="1">
      <c r="A3" s="13" t="s">
        <v>18</v>
      </c>
      <c r="B3" s="20">
        <v>1225</v>
      </c>
      <c r="C3" s="19">
        <f>B3/4234</f>
        <v>0.28932451582427965</v>
      </c>
      <c r="D3" s="19">
        <f aca="true" t="shared" si="0" ref="D3:D20">C3^2</f>
        <v>0.08370867545695385</v>
      </c>
      <c r="E3" s="19">
        <f aca="true" t="shared" si="1" ref="E3:E20">LN(D3)</f>
        <v>-2.480412657431966</v>
      </c>
      <c r="F3" s="19">
        <f aca="true" t="shared" si="2" ref="F3:F20">C3*E3</f>
        <v>-0.7176441911559184</v>
      </c>
    </row>
    <row r="4" spans="1:6" ht="20.25" thickBot="1">
      <c r="A4" s="13" t="s">
        <v>37</v>
      </c>
      <c r="B4" s="20">
        <v>1100</v>
      </c>
      <c r="C4" s="19">
        <f aca="true" t="shared" si="3" ref="C4:C20">B4/4234</f>
        <v>0.25980160604629193</v>
      </c>
      <c r="D4" s="19">
        <f t="shared" si="0"/>
        <v>0.06749687450423267</v>
      </c>
      <c r="E4" s="19">
        <f t="shared" si="1"/>
        <v>-2.695673985816697</v>
      </c>
      <c r="F4" s="19">
        <f t="shared" si="2"/>
        <v>-0.7003404308923871</v>
      </c>
    </row>
    <row r="5" spans="1:6" ht="20.25" thickBot="1">
      <c r="A5" s="13" t="s">
        <v>36</v>
      </c>
      <c r="B5" s="20">
        <v>406</v>
      </c>
      <c r="C5" s="19">
        <f t="shared" si="3"/>
        <v>0.0958904109589041</v>
      </c>
      <c r="D5" s="19">
        <f t="shared" si="0"/>
        <v>0.009194970913867517</v>
      </c>
      <c r="E5" s="19">
        <f t="shared" si="1"/>
        <v>-4.689098584186156</v>
      </c>
      <c r="F5" s="19">
        <f t="shared" si="2"/>
        <v>-0.4496395902644259</v>
      </c>
    </row>
    <row r="6" spans="1:6" ht="20.25" thickBot="1">
      <c r="A6" s="13" t="s">
        <v>35</v>
      </c>
      <c r="B6" s="20">
        <v>120</v>
      </c>
      <c r="C6" s="19">
        <f t="shared" si="3"/>
        <v>0.02834199338686821</v>
      </c>
      <c r="D6" s="19">
        <f t="shared" si="0"/>
        <v>0.0008032685891412813</v>
      </c>
      <c r="E6" s="19">
        <f t="shared" si="1"/>
        <v>-7.126821417825529</v>
      </c>
      <c r="F6" s="19">
        <f t="shared" si="2"/>
        <v>-0.20198832549340187</v>
      </c>
    </row>
    <row r="7" spans="1:6" ht="15.75" thickBot="1">
      <c r="A7" s="13" t="s">
        <v>24</v>
      </c>
      <c r="B7" s="20">
        <v>44</v>
      </c>
      <c r="C7" s="19">
        <f t="shared" si="3"/>
        <v>0.010392064241851677</v>
      </c>
      <c r="D7" s="19">
        <f t="shared" si="0"/>
        <v>0.00010799499920677226</v>
      </c>
      <c r="E7" s="19">
        <f t="shared" si="1"/>
        <v>-9.133425635553099</v>
      </c>
      <c r="F7" s="19">
        <f t="shared" si="2"/>
        <v>-0.09491514595284278</v>
      </c>
    </row>
    <row r="8" spans="1:6" ht="17.25" thickBot="1">
      <c r="A8" s="44" t="s">
        <v>8</v>
      </c>
      <c r="B8" s="20">
        <v>23</v>
      </c>
      <c r="C8" s="19">
        <f t="shared" si="3"/>
        <v>0.00543221539914974</v>
      </c>
      <c r="D8" s="19">
        <f t="shared" si="0"/>
        <v>2.950896414275957E-05</v>
      </c>
      <c r="E8" s="19">
        <f t="shared" si="1"/>
        <v>-10.43081647153132</v>
      </c>
      <c r="F8" s="19">
        <f t="shared" si="2"/>
        <v>-0.056662441862357193</v>
      </c>
    </row>
    <row r="9" spans="1:6" ht="20.25" thickBot="1">
      <c r="A9" s="13" t="s">
        <v>42</v>
      </c>
      <c r="B9" s="20">
        <v>18</v>
      </c>
      <c r="C9" s="19">
        <f t="shared" si="3"/>
        <v>0.004251299008030231</v>
      </c>
      <c r="D9" s="19">
        <f t="shared" si="0"/>
        <v>1.8073543255678826E-05</v>
      </c>
      <c r="E9" s="19">
        <f t="shared" si="1"/>
        <v>-10.921061387597291</v>
      </c>
      <c r="F9" s="19">
        <f t="shared" si="2"/>
        <v>-0.04642869744372962</v>
      </c>
    </row>
    <row r="10" spans="1:6" ht="20.25" thickBot="1">
      <c r="A10" s="13" t="s">
        <v>38</v>
      </c>
      <c r="B10" s="20">
        <v>16</v>
      </c>
      <c r="C10" s="19">
        <f t="shared" si="3"/>
        <v>0.003778932451582428</v>
      </c>
      <c r="D10" s="19">
        <f t="shared" si="0"/>
        <v>1.428033047362278E-05</v>
      </c>
      <c r="E10" s="19">
        <f t="shared" si="1"/>
        <v>-11.156627458910059</v>
      </c>
      <c r="F10" s="19">
        <f t="shared" si="2"/>
        <v>-0.042160141554690826</v>
      </c>
    </row>
    <row r="11" spans="1:6" ht="15.75" thickBot="1">
      <c r="A11" s="13" t="s">
        <v>44</v>
      </c>
      <c r="B11" s="20">
        <v>13</v>
      </c>
      <c r="C11" s="19">
        <f t="shared" si="3"/>
        <v>0.0030703826169107226</v>
      </c>
      <c r="D11" s="19">
        <f t="shared" si="0"/>
        <v>9.427249414227537E-06</v>
      </c>
      <c r="E11" s="19">
        <f t="shared" si="1"/>
        <v>-11.571906188466548</v>
      </c>
      <c r="F11" s="19">
        <f t="shared" si="2"/>
        <v>-0.0355301796055893</v>
      </c>
    </row>
    <row r="12" spans="1:6" ht="20.25" thickBot="1">
      <c r="A12" s="13" t="s">
        <v>43</v>
      </c>
      <c r="B12" s="20">
        <v>6</v>
      </c>
      <c r="C12" s="19">
        <f t="shared" si="3"/>
        <v>0.0014170996693434106</v>
      </c>
      <c r="D12" s="19">
        <f t="shared" si="0"/>
        <v>2.0081714728532035E-06</v>
      </c>
      <c r="E12" s="19">
        <f t="shared" si="1"/>
        <v>-13.118285964933511</v>
      </c>
      <c r="F12" s="19">
        <f t="shared" si="2"/>
        <v>-0.018589918703259583</v>
      </c>
    </row>
    <row r="13" spans="1:6" ht="20.25" thickBot="1">
      <c r="A13" s="13" t="s">
        <v>46</v>
      </c>
      <c r="B13" s="20">
        <v>4</v>
      </c>
      <c r="C13" s="19">
        <f t="shared" si="3"/>
        <v>0.000944733112895607</v>
      </c>
      <c r="D13" s="19">
        <f t="shared" si="0"/>
        <v>8.925206546014238E-07</v>
      </c>
      <c r="E13" s="19">
        <f t="shared" si="1"/>
        <v>-13.92921618114984</v>
      </c>
      <c r="F13" s="19">
        <f t="shared" si="2"/>
        <v>-0.013159391763013548</v>
      </c>
    </row>
    <row r="14" spans="1:6" ht="20.25" thickBot="1">
      <c r="A14" s="13" t="s">
        <v>27</v>
      </c>
      <c r="B14" s="20">
        <v>3</v>
      </c>
      <c r="C14" s="19">
        <f t="shared" si="3"/>
        <v>0.0007085498346717053</v>
      </c>
      <c r="D14" s="19">
        <f t="shared" si="0"/>
        <v>5.020428682133009E-07</v>
      </c>
      <c r="E14" s="19">
        <f t="shared" si="1"/>
        <v>-14.504580326053402</v>
      </c>
      <c r="F14" s="19">
        <f t="shared" si="2"/>
        <v>-0.010277217992007606</v>
      </c>
    </row>
    <row r="15" spans="1:6" ht="20.25" thickBot="1">
      <c r="A15" s="13" t="s">
        <v>33</v>
      </c>
      <c r="B15" s="20">
        <v>1</v>
      </c>
      <c r="C15" s="19">
        <f t="shared" si="3"/>
        <v>0.00023618327822390176</v>
      </c>
      <c r="D15" s="19">
        <f t="shared" si="0"/>
        <v>5.5782540912588986E-08</v>
      </c>
      <c r="E15" s="19">
        <f t="shared" si="1"/>
        <v>-16.701804903389622</v>
      </c>
      <c r="F15" s="19">
        <f t="shared" si="2"/>
        <v>-0.003944687034338598</v>
      </c>
    </row>
    <row r="16" spans="1:6" ht="15.75" thickBot="1">
      <c r="A16" s="13" t="s">
        <v>34</v>
      </c>
      <c r="B16" s="20">
        <v>1</v>
      </c>
      <c r="C16" s="19">
        <f t="shared" si="3"/>
        <v>0.00023618327822390176</v>
      </c>
      <c r="D16" s="19">
        <f t="shared" si="0"/>
        <v>5.5782540912588986E-08</v>
      </c>
      <c r="E16" s="19">
        <f t="shared" si="1"/>
        <v>-16.701804903389622</v>
      </c>
      <c r="F16" s="19">
        <f t="shared" si="2"/>
        <v>-0.003944687034338598</v>
      </c>
    </row>
    <row r="17" spans="1:6" ht="15.75" thickBot="1">
      <c r="A17" s="13" t="s">
        <v>39</v>
      </c>
      <c r="B17" s="20">
        <v>1</v>
      </c>
      <c r="C17" s="19">
        <f t="shared" si="3"/>
        <v>0.00023618327822390176</v>
      </c>
      <c r="D17" s="19">
        <f t="shared" si="0"/>
        <v>5.5782540912588986E-08</v>
      </c>
      <c r="E17" s="19">
        <f t="shared" si="1"/>
        <v>-16.701804903389622</v>
      </c>
      <c r="F17" s="19">
        <f t="shared" si="2"/>
        <v>-0.003944687034338598</v>
      </c>
    </row>
    <row r="18" spans="1:6" ht="15.75" thickBot="1">
      <c r="A18" s="13" t="s">
        <v>40</v>
      </c>
      <c r="B18" s="20">
        <v>1</v>
      </c>
      <c r="C18" s="19">
        <f t="shared" si="3"/>
        <v>0.00023618327822390176</v>
      </c>
      <c r="D18" s="19">
        <f t="shared" si="0"/>
        <v>5.5782540912588986E-08</v>
      </c>
      <c r="E18" s="19">
        <f t="shared" si="1"/>
        <v>-16.701804903389622</v>
      </c>
      <c r="F18" s="19">
        <f t="shared" si="2"/>
        <v>-0.003944687034338598</v>
      </c>
    </row>
    <row r="19" spans="1:6" ht="20.25" thickBot="1">
      <c r="A19" s="13" t="s">
        <v>41</v>
      </c>
      <c r="B19" s="20">
        <v>1</v>
      </c>
      <c r="C19" s="19">
        <f t="shared" si="3"/>
        <v>0.00023618327822390176</v>
      </c>
      <c r="D19" s="19">
        <f t="shared" si="0"/>
        <v>5.5782540912588986E-08</v>
      </c>
      <c r="E19" s="19">
        <f t="shared" si="1"/>
        <v>-16.701804903389622</v>
      </c>
      <c r="F19" s="19">
        <f t="shared" si="2"/>
        <v>-0.003944687034338598</v>
      </c>
    </row>
    <row r="20" spans="1:6" ht="20.25" thickBot="1">
      <c r="A20" s="13" t="s">
        <v>72</v>
      </c>
      <c r="B20" s="20">
        <v>1</v>
      </c>
      <c r="C20" s="19">
        <f t="shared" si="3"/>
        <v>0.00023618327822390176</v>
      </c>
      <c r="D20" s="19">
        <f t="shared" si="0"/>
        <v>5.5782540912588986E-08</v>
      </c>
      <c r="E20" s="19">
        <f t="shared" si="1"/>
        <v>-16.701804903389622</v>
      </c>
      <c r="F20" s="19">
        <f t="shared" si="2"/>
        <v>-0.003944687034338598</v>
      </c>
    </row>
    <row r="21" spans="1:6" ht="20.25" thickBot="1">
      <c r="A21" s="13" t="s">
        <v>9</v>
      </c>
      <c r="B21" s="20"/>
      <c r="C21" s="19"/>
      <c r="D21" s="19"/>
      <c r="E21" s="19"/>
      <c r="F21" s="19"/>
    </row>
    <row r="22" spans="1:6" ht="20.25" thickBot="1">
      <c r="A22" s="13" t="s">
        <v>10</v>
      </c>
      <c r="B22" s="20"/>
      <c r="C22" s="19"/>
      <c r="D22" s="19"/>
      <c r="E22" s="19"/>
      <c r="F22" s="19"/>
    </row>
    <row r="23" spans="1:6" ht="20.25" thickBot="1">
      <c r="A23" s="13" t="s">
        <v>11</v>
      </c>
      <c r="B23" s="20"/>
      <c r="C23" s="19"/>
      <c r="D23" s="19"/>
      <c r="E23" s="19"/>
      <c r="F23" s="19"/>
    </row>
    <row r="24" spans="1:6" ht="20.25" thickBot="1">
      <c r="A24" s="13" t="s">
        <v>12</v>
      </c>
      <c r="B24" s="20"/>
      <c r="C24" s="19"/>
      <c r="D24" s="19"/>
      <c r="E24" s="19"/>
      <c r="F24" s="19"/>
    </row>
    <row r="25" spans="1:6" ht="20.25" thickBot="1">
      <c r="A25" s="13" t="s">
        <v>13</v>
      </c>
      <c r="B25" s="20"/>
      <c r="C25" s="19"/>
      <c r="D25" s="19"/>
      <c r="E25" s="19"/>
      <c r="F25" s="19"/>
    </row>
    <row r="26" spans="1:6" ht="20.25" thickBot="1">
      <c r="A26" s="13" t="s">
        <v>14</v>
      </c>
      <c r="B26" s="20"/>
      <c r="C26" s="19"/>
      <c r="D26" s="19"/>
      <c r="E26" s="19"/>
      <c r="F26" s="19"/>
    </row>
    <row r="27" spans="1:6" ht="20.25" thickBot="1">
      <c r="A27" s="13" t="s">
        <v>15</v>
      </c>
      <c r="B27" s="20"/>
      <c r="C27" s="19"/>
      <c r="D27" s="19"/>
      <c r="E27" s="19"/>
      <c r="F27" s="19"/>
    </row>
    <row r="28" spans="1:6" ht="20.25" thickBot="1">
      <c r="A28" s="13" t="s">
        <v>16</v>
      </c>
      <c r="B28" s="20"/>
      <c r="C28" s="19"/>
      <c r="D28" s="19"/>
      <c r="E28" s="19"/>
      <c r="F28" s="19"/>
    </row>
    <row r="29" spans="1:6" ht="20.25" thickBot="1">
      <c r="A29" s="13" t="s">
        <v>17</v>
      </c>
      <c r="B29" s="20"/>
      <c r="C29" s="19"/>
      <c r="D29" s="19"/>
      <c r="E29" s="19"/>
      <c r="F29" s="19"/>
    </row>
    <row r="30" spans="1:6" ht="15.75" thickBot="1">
      <c r="A30" s="13" t="s">
        <v>19</v>
      </c>
      <c r="B30" s="20"/>
      <c r="C30" s="19"/>
      <c r="D30" s="19"/>
      <c r="E30" s="19"/>
      <c r="F30" s="19"/>
    </row>
    <row r="31" spans="1:6" ht="15.75" thickBot="1">
      <c r="A31" s="13" t="s">
        <v>20</v>
      </c>
      <c r="B31" s="20"/>
      <c r="C31" s="19"/>
      <c r="D31" s="19"/>
      <c r="E31" s="19"/>
      <c r="F31" s="19"/>
    </row>
    <row r="32" spans="1:6" ht="20.25" thickBot="1">
      <c r="A32" s="13" t="s">
        <v>21</v>
      </c>
      <c r="B32" s="20"/>
      <c r="C32" s="19"/>
      <c r="D32" s="19"/>
      <c r="E32" s="19"/>
      <c r="F32" s="19"/>
    </row>
    <row r="33" spans="1:6" ht="15.75" thickBot="1">
      <c r="A33" s="13" t="s">
        <v>22</v>
      </c>
      <c r="B33" s="20"/>
      <c r="C33" s="19"/>
      <c r="D33" s="19"/>
      <c r="E33" s="19"/>
      <c r="F33" s="19"/>
    </row>
    <row r="34" spans="1:6" ht="20.25" thickBot="1">
      <c r="A34" s="13" t="s">
        <v>23</v>
      </c>
      <c r="B34" s="20"/>
      <c r="C34" s="19"/>
      <c r="D34" s="19"/>
      <c r="E34" s="19"/>
      <c r="F34" s="19"/>
    </row>
    <row r="35" spans="1:6" ht="20.25" thickBot="1">
      <c r="A35" s="13" t="s">
        <v>25</v>
      </c>
      <c r="B35" s="20"/>
      <c r="C35" s="19"/>
      <c r="D35" s="19"/>
      <c r="E35" s="19"/>
      <c r="F35" s="19"/>
    </row>
    <row r="36" spans="1:6" ht="20.25" thickBot="1">
      <c r="A36" s="13" t="s">
        <v>26</v>
      </c>
      <c r="B36" s="20"/>
      <c r="C36" s="19"/>
      <c r="D36" s="19"/>
      <c r="E36" s="19"/>
      <c r="F36" s="19"/>
    </row>
    <row r="37" spans="1:6" ht="20.25" thickBot="1">
      <c r="A37" s="13" t="s">
        <v>28</v>
      </c>
      <c r="B37" s="20"/>
      <c r="C37" s="19"/>
      <c r="D37" s="19"/>
      <c r="E37" s="19"/>
      <c r="F37" s="19"/>
    </row>
    <row r="38" spans="1:6" ht="20.25" thickBot="1">
      <c r="A38" s="13" t="s">
        <v>71</v>
      </c>
      <c r="B38" s="20"/>
      <c r="C38" s="19"/>
      <c r="D38" s="19"/>
      <c r="E38" s="19"/>
      <c r="F38" s="19"/>
    </row>
    <row r="39" spans="1:6" ht="20.25" thickBot="1">
      <c r="A39" s="13" t="s">
        <v>29</v>
      </c>
      <c r="B39" s="20"/>
      <c r="C39" s="19"/>
      <c r="D39" s="19"/>
      <c r="E39" s="19"/>
      <c r="F39" s="19"/>
    </row>
    <row r="40" spans="1:6" ht="20.25" thickBot="1">
      <c r="A40" s="13" t="s">
        <v>30</v>
      </c>
      <c r="B40" s="20"/>
      <c r="C40" s="19"/>
      <c r="D40" s="19"/>
      <c r="E40" s="19"/>
      <c r="F40" s="19"/>
    </row>
    <row r="41" spans="1:6" ht="20.25" thickBot="1">
      <c r="A41" s="13" t="s">
        <v>31</v>
      </c>
      <c r="B41" s="20"/>
      <c r="C41" s="19"/>
      <c r="D41" s="19"/>
      <c r="E41" s="19"/>
      <c r="F41" s="19"/>
    </row>
    <row r="42" spans="1:6" ht="20.25" thickBot="1">
      <c r="A42" s="13" t="s">
        <v>32</v>
      </c>
      <c r="B42" s="20"/>
      <c r="C42" s="19"/>
      <c r="D42" s="19"/>
      <c r="E42" s="19"/>
      <c r="F42" s="19"/>
    </row>
    <row r="43" spans="1:6" ht="15.75" thickBot="1">
      <c r="A43" s="13" t="s">
        <v>47</v>
      </c>
      <c r="B43" s="20"/>
      <c r="C43" s="19"/>
      <c r="D43" s="19"/>
      <c r="E43" s="19"/>
      <c r="F43" s="19"/>
    </row>
    <row r="44" spans="1:6" ht="20.25" thickBot="1">
      <c r="A44" s="13" t="s">
        <v>48</v>
      </c>
      <c r="B44" s="20"/>
      <c r="C44" s="19"/>
      <c r="D44" s="19"/>
      <c r="E44" s="19"/>
      <c r="F44" s="19"/>
    </row>
    <row r="45" spans="1:6" ht="15.75" thickBot="1">
      <c r="A45" s="13" t="s">
        <v>49</v>
      </c>
      <c r="B45" s="20"/>
      <c r="C45" s="19"/>
      <c r="D45" s="19"/>
      <c r="E45" s="19"/>
      <c r="F45" s="19"/>
    </row>
    <row r="46" spans="1:6" ht="20.25" thickBot="1">
      <c r="A46" s="13" t="s">
        <v>50</v>
      </c>
      <c r="B46" s="20"/>
      <c r="C46" s="19"/>
      <c r="D46" s="19"/>
      <c r="E46" s="19"/>
      <c r="F46" s="19"/>
    </row>
    <row r="47" spans="1:6" ht="20.25" thickBot="1">
      <c r="A47" s="13" t="s">
        <v>51</v>
      </c>
      <c r="B47" s="20"/>
      <c r="C47" s="19"/>
      <c r="D47" s="19"/>
      <c r="E47" s="19"/>
      <c r="F47" s="19"/>
    </row>
    <row r="48" spans="1:6" ht="15.75" thickBot="1">
      <c r="A48" s="13" t="s">
        <v>52</v>
      </c>
      <c r="B48" s="20"/>
      <c r="C48" s="19"/>
      <c r="D48" s="19"/>
      <c r="E48" s="19"/>
      <c r="F48" s="19"/>
    </row>
    <row r="49" spans="1:6" ht="15.75" thickBot="1">
      <c r="A49" s="13" t="s">
        <v>53</v>
      </c>
      <c r="B49" s="20"/>
      <c r="C49" s="19"/>
      <c r="D49" s="19"/>
      <c r="E49" s="19"/>
      <c r="F49" s="19"/>
    </row>
    <row r="50" spans="1:6" ht="20.25" thickBot="1">
      <c r="A50" s="13" t="s">
        <v>54</v>
      </c>
      <c r="B50" s="20"/>
      <c r="C50" s="19"/>
      <c r="D50" s="19"/>
      <c r="E50" s="19"/>
      <c r="F50" s="19"/>
    </row>
    <row r="51" spans="1:6" ht="20.25" thickBot="1">
      <c r="A51" s="13" t="s">
        <v>55</v>
      </c>
      <c r="B51" s="20"/>
      <c r="C51" s="19"/>
      <c r="D51" s="19"/>
      <c r="E51" s="19"/>
      <c r="F51" s="19"/>
    </row>
    <row r="52" spans="1:6" ht="20.25" thickBot="1">
      <c r="A52" s="13" t="s">
        <v>56</v>
      </c>
      <c r="B52" s="20"/>
      <c r="C52" s="19"/>
      <c r="D52" s="19"/>
      <c r="E52" s="19"/>
      <c r="F52" s="19"/>
    </row>
    <row r="53" spans="1:6" ht="20.25" thickBot="1">
      <c r="A53" s="13" t="s">
        <v>57</v>
      </c>
      <c r="B53" s="20"/>
      <c r="C53" s="19"/>
      <c r="D53" s="19"/>
      <c r="E53" s="19"/>
      <c r="F53" s="19"/>
    </row>
    <row r="54" spans="1:6" ht="20.25" thickBot="1">
      <c r="A54" s="13" t="s">
        <v>58</v>
      </c>
      <c r="B54" s="20"/>
      <c r="C54" s="19"/>
      <c r="D54" s="19"/>
      <c r="E54" s="19"/>
      <c r="F54" s="19"/>
    </row>
    <row r="55" spans="1:6" ht="20.25" thickBot="1">
      <c r="A55" s="13" t="s">
        <v>73</v>
      </c>
      <c r="B55" s="20"/>
      <c r="C55" s="19"/>
      <c r="D55" s="19"/>
      <c r="E55" s="19"/>
      <c r="F55" s="19"/>
    </row>
    <row r="56" spans="1:6" ht="20.25" thickBot="1">
      <c r="A56" s="13" t="s">
        <v>74</v>
      </c>
      <c r="B56" s="20"/>
      <c r="C56" s="19"/>
      <c r="D56" s="19"/>
      <c r="E56" s="19"/>
      <c r="F56" s="19"/>
    </row>
    <row r="57" spans="1:6" ht="15.75" thickBot="1">
      <c r="A57" s="13" t="s">
        <v>59</v>
      </c>
      <c r="B57" s="20"/>
      <c r="C57" s="19"/>
      <c r="D57" s="19"/>
      <c r="E57" s="19"/>
      <c r="F57" s="19"/>
    </row>
    <row r="58" spans="1:6" ht="20.25" thickBot="1">
      <c r="A58" s="13" t="s">
        <v>60</v>
      </c>
      <c r="B58" s="20"/>
      <c r="C58" s="19"/>
      <c r="D58" s="19"/>
      <c r="E58" s="19"/>
      <c r="F58" s="19"/>
    </row>
    <row r="59" spans="1:6" ht="20.25" thickBot="1">
      <c r="A59" s="13" t="s">
        <v>61</v>
      </c>
      <c r="B59" s="20"/>
      <c r="C59" s="19"/>
      <c r="D59" s="19"/>
      <c r="E59" s="19"/>
      <c r="F59" s="19"/>
    </row>
    <row r="60" spans="1:6" ht="15.75" thickBot="1">
      <c r="A60" s="13" t="s">
        <v>62</v>
      </c>
      <c r="B60" s="20"/>
      <c r="C60" s="19"/>
      <c r="D60" s="19"/>
      <c r="E60" s="19"/>
      <c r="F60" s="19"/>
    </row>
    <row r="61" spans="1:6" ht="20.25" thickBot="1">
      <c r="A61" s="13" t="s">
        <v>63</v>
      </c>
      <c r="B61" s="20"/>
      <c r="C61" s="19"/>
      <c r="D61" s="19"/>
      <c r="E61" s="19"/>
      <c r="F61" s="19"/>
    </row>
    <row r="62" spans="1:6" ht="20.25" thickBot="1">
      <c r="A62" s="13" t="s">
        <v>64</v>
      </c>
      <c r="B62" s="20"/>
      <c r="C62" s="19"/>
      <c r="D62" s="19"/>
      <c r="E62" s="19"/>
      <c r="F62" s="19"/>
    </row>
    <row r="63" spans="1:6" ht="20.25" thickBot="1">
      <c r="A63" s="13" t="s">
        <v>65</v>
      </c>
      <c r="B63" s="20"/>
      <c r="C63" s="19"/>
      <c r="D63" s="19"/>
      <c r="E63" s="19"/>
      <c r="F63" s="19"/>
    </row>
    <row r="64" spans="1:6" ht="20.25" thickBot="1">
      <c r="A64" s="13" t="s">
        <v>66</v>
      </c>
      <c r="B64" s="20"/>
      <c r="C64" s="19"/>
      <c r="D64" s="19"/>
      <c r="E64" s="19"/>
      <c r="F64" s="19"/>
    </row>
    <row r="65" spans="1:6" ht="20.25" thickBot="1">
      <c r="A65" s="13" t="s">
        <v>67</v>
      </c>
      <c r="B65" s="20"/>
      <c r="C65" s="19"/>
      <c r="D65" s="19"/>
      <c r="E65" s="19"/>
      <c r="F65" s="19"/>
    </row>
    <row r="66" spans="1:6" ht="15.75" thickBot="1">
      <c r="A66" s="13" t="s">
        <v>68</v>
      </c>
      <c r="B66" s="20"/>
      <c r="C66" s="19"/>
      <c r="D66" s="19"/>
      <c r="E66" s="19"/>
      <c r="F66" s="19"/>
    </row>
    <row r="67" spans="1:6" ht="20.25" thickBot="1">
      <c r="A67" s="13" t="s">
        <v>69</v>
      </c>
      <c r="B67" s="20"/>
      <c r="C67" s="19"/>
      <c r="D67" s="19"/>
      <c r="E67" s="19"/>
      <c r="F67" s="19"/>
    </row>
    <row r="68" spans="1:6" ht="20.25" thickBot="1">
      <c r="A68" s="13" t="s">
        <v>70</v>
      </c>
      <c r="B68" s="20"/>
      <c r="C68" s="19"/>
      <c r="D68" s="19"/>
      <c r="E68" s="19"/>
      <c r="F68" s="19"/>
    </row>
    <row r="69" spans="1:6" ht="20.25" thickBot="1">
      <c r="A69" s="42" t="s">
        <v>95</v>
      </c>
      <c r="B69">
        <f>SUM(B2:B68)</f>
        <v>4234</v>
      </c>
      <c r="C69" s="19">
        <f>SUM(C2:C68)</f>
        <v>1</v>
      </c>
      <c r="D69" s="19">
        <f>C69^2</f>
        <v>1</v>
      </c>
      <c r="E69" s="19">
        <f>LN(D69)</f>
        <v>0</v>
      </c>
      <c r="F69" s="19">
        <f>C69*E69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3" sqref="D2:D17"/>
    </sheetView>
  </sheetViews>
  <sheetFormatPr defaultColWidth="9.140625" defaultRowHeight="15"/>
  <cols>
    <col min="1" max="1" width="10.140625" style="0" customWidth="1"/>
    <col min="2" max="2" width="11.421875" style="0" customWidth="1"/>
    <col min="3" max="4" width="11.57421875" style="0" bestFit="1" customWidth="1"/>
    <col min="5" max="5" width="12.140625" style="0" bestFit="1" customWidth="1"/>
    <col min="6" max="6" width="15.00390625" style="0" bestFit="1" customWidth="1"/>
  </cols>
  <sheetData>
    <row r="1" spans="1:6" ht="15.75" thickBot="1">
      <c r="A1" s="9"/>
      <c r="B1" s="23" t="s">
        <v>3</v>
      </c>
      <c r="C1" s="38" t="s">
        <v>80</v>
      </c>
      <c r="D1" s="38" t="s">
        <v>77</v>
      </c>
      <c r="E1" s="38" t="s">
        <v>98</v>
      </c>
      <c r="F1" s="38" t="s">
        <v>99</v>
      </c>
    </row>
    <row r="2" spans="1:6" ht="15.75" thickBot="1">
      <c r="A2" s="45" t="s">
        <v>20</v>
      </c>
      <c r="B2" s="24">
        <v>700</v>
      </c>
      <c r="C2" s="24">
        <f>B2/1339</f>
        <v>0.5227781926811053</v>
      </c>
      <c r="D2" s="24">
        <f>C2^2</f>
        <v>0.2732970387429228</v>
      </c>
      <c r="E2" s="24">
        <f>LN(C2)</f>
        <v>-0.6485980106477679</v>
      </c>
      <c r="F2" s="24">
        <f>C2*E2</f>
        <v>-0.33907289578300037</v>
      </c>
    </row>
    <row r="3" spans="1:6" ht="20.25" thickBot="1">
      <c r="A3" s="13" t="s">
        <v>9</v>
      </c>
      <c r="B3" s="25">
        <v>321</v>
      </c>
      <c r="C3" s="24">
        <f aca="true" t="shared" si="0" ref="C3:C17">B3/1339</f>
        <v>0.239731142643764</v>
      </c>
      <c r="D3" s="24">
        <f>C3^2</f>
        <v>0.05747102075328472</v>
      </c>
      <c r="E3" s="24">
        <f aca="true" t="shared" si="1" ref="E3:E17">LN(C3)</f>
        <v>-1.4282372225611566</v>
      </c>
      <c r="F3" s="24">
        <f aca="true" t="shared" si="2" ref="F3:F17">C3*E3</f>
        <v>-0.34239294133094195</v>
      </c>
    </row>
    <row r="4" spans="1:6" ht="17.25" thickBot="1">
      <c r="A4" s="44" t="s">
        <v>8</v>
      </c>
      <c r="B4" s="25">
        <v>113</v>
      </c>
      <c r="C4" s="24">
        <f t="shared" si="0"/>
        <v>0.08439133681852129</v>
      </c>
      <c r="D4" s="24">
        <f aca="true" t="shared" si="3" ref="D3:D17">C4^2</f>
        <v>0.007121897730017107</v>
      </c>
      <c r="E4" s="24">
        <f t="shared" si="1"/>
        <v>-2.472290526978832</v>
      </c>
      <c r="F4" s="24">
        <f t="shared" si="2"/>
        <v>-0.2086399025755101</v>
      </c>
    </row>
    <row r="5" spans="1:6" ht="15.75" thickBot="1">
      <c r="A5" s="13" t="s">
        <v>24</v>
      </c>
      <c r="B5" s="25">
        <v>68</v>
      </c>
      <c r="C5" s="24">
        <f t="shared" si="0"/>
        <v>0.05078416728902166</v>
      </c>
      <c r="D5" s="24">
        <f t="shared" si="3"/>
        <v>0.0025790316472393375</v>
      </c>
      <c r="E5" s="24">
        <f t="shared" si="1"/>
        <v>-2.9801706405150656</v>
      </c>
      <c r="F5" s="24">
        <f t="shared" si="2"/>
        <v>-0.15134548435774792</v>
      </c>
    </row>
    <row r="6" spans="1:6" ht="20.25" thickBot="1">
      <c r="A6" s="13" t="s">
        <v>30</v>
      </c>
      <c r="B6" s="25">
        <v>39</v>
      </c>
      <c r="C6" s="24">
        <f t="shared" si="0"/>
        <v>0.02912621359223301</v>
      </c>
      <c r="D6" s="24">
        <f t="shared" si="3"/>
        <v>0.000848336318220379</v>
      </c>
      <c r="E6" s="24">
        <f t="shared" si="1"/>
        <v>-3.536116699561526</v>
      </c>
      <c r="F6" s="24">
        <f t="shared" si="2"/>
        <v>-0.10299369027849105</v>
      </c>
    </row>
    <row r="7" spans="1:6" ht="20.25" thickBot="1">
      <c r="A7" s="13" t="s">
        <v>23</v>
      </c>
      <c r="B7" s="25">
        <v>30</v>
      </c>
      <c r="C7" s="24">
        <f t="shared" si="0"/>
        <v>0.022404779686333084</v>
      </c>
      <c r="D7" s="24">
        <f t="shared" si="3"/>
        <v>0.0005019741527931236</v>
      </c>
      <c r="E7" s="24">
        <f t="shared" si="1"/>
        <v>-3.798480964029017</v>
      </c>
      <c r="F7" s="24">
        <f t="shared" si="2"/>
        <v>-0.08510412914180024</v>
      </c>
    </row>
    <row r="8" spans="1:6" ht="20.25" thickBot="1">
      <c r="A8" s="13" t="s">
        <v>25</v>
      </c>
      <c r="B8" s="25">
        <v>24</v>
      </c>
      <c r="C8" s="24">
        <f t="shared" si="0"/>
        <v>0.017923823749066467</v>
      </c>
      <c r="D8" s="24">
        <f t="shared" si="3"/>
        <v>0.0003212634577875991</v>
      </c>
      <c r="E8" s="24">
        <f t="shared" si="1"/>
        <v>-4.021624515343227</v>
      </c>
      <c r="F8" s="24">
        <f t="shared" si="2"/>
        <v>-0.07208288899793686</v>
      </c>
    </row>
    <row r="9" spans="1:6" ht="20.25" thickBot="1">
      <c r="A9" s="13" t="s">
        <v>71</v>
      </c>
      <c r="B9" s="25">
        <v>10</v>
      </c>
      <c r="C9" s="24">
        <f t="shared" si="0"/>
        <v>0.0074682598954443615</v>
      </c>
      <c r="D9" s="24">
        <f t="shared" si="3"/>
        <v>5.5774905865902626E-05</v>
      </c>
      <c r="E9" s="24">
        <f t="shared" si="1"/>
        <v>-4.897093252697127</v>
      </c>
      <c r="F9" s="24">
        <f t="shared" si="2"/>
        <v>-0.036572765143369136</v>
      </c>
    </row>
    <row r="10" spans="1:6" ht="20.25" thickBot="1">
      <c r="A10" s="13" t="s">
        <v>32</v>
      </c>
      <c r="B10" s="25">
        <v>9</v>
      </c>
      <c r="C10" s="24">
        <f t="shared" si="0"/>
        <v>0.006721433905899925</v>
      </c>
      <c r="D10" s="24">
        <f t="shared" si="3"/>
        <v>4.517767375138112E-05</v>
      </c>
      <c r="E10" s="24">
        <f t="shared" si="1"/>
        <v>-5.002453768354953</v>
      </c>
      <c r="F10" s="24">
        <f t="shared" si="2"/>
        <v>-0.03362366237131783</v>
      </c>
    </row>
    <row r="11" spans="1:6" ht="20.25" thickBot="1">
      <c r="A11" s="13" t="s">
        <v>27</v>
      </c>
      <c r="B11" s="25">
        <v>7</v>
      </c>
      <c r="C11" s="24">
        <f t="shared" si="0"/>
        <v>0.005227781926811053</v>
      </c>
      <c r="D11" s="24">
        <f t="shared" si="3"/>
        <v>2.732970387429229E-05</v>
      </c>
      <c r="E11" s="24">
        <f t="shared" si="1"/>
        <v>-5.25376819663586</v>
      </c>
      <c r="F11" s="24">
        <f t="shared" si="2"/>
        <v>-0.027465554426027647</v>
      </c>
    </row>
    <row r="12" spans="1:6" ht="20.25" thickBot="1">
      <c r="A12" s="13" t="s">
        <v>28</v>
      </c>
      <c r="B12" s="25">
        <v>4</v>
      </c>
      <c r="C12" s="24">
        <f t="shared" si="0"/>
        <v>0.002987303958177745</v>
      </c>
      <c r="D12" s="24">
        <f t="shared" si="3"/>
        <v>8.923984938544421E-06</v>
      </c>
      <c r="E12" s="24">
        <f t="shared" si="1"/>
        <v>-5.813383984571282</v>
      </c>
      <c r="F12" s="24">
        <f t="shared" si="2"/>
        <v>-0.0173663449875169</v>
      </c>
    </row>
    <row r="13" spans="1:6" ht="20.25" thickBot="1">
      <c r="A13" s="13" t="s">
        <v>31</v>
      </c>
      <c r="B13" s="25">
        <v>4</v>
      </c>
      <c r="C13" s="24">
        <f t="shared" si="0"/>
        <v>0.002987303958177745</v>
      </c>
      <c r="D13" s="24">
        <f t="shared" si="3"/>
        <v>8.923984938544421E-06</v>
      </c>
      <c r="E13" s="24">
        <f t="shared" si="1"/>
        <v>-5.813383984571282</v>
      </c>
      <c r="F13" s="24">
        <f t="shared" si="2"/>
        <v>-0.0173663449875169</v>
      </c>
    </row>
    <row r="14" spans="1:6" ht="20.25" thickBot="1">
      <c r="A14" s="13" t="s">
        <v>21</v>
      </c>
      <c r="B14" s="25">
        <v>3</v>
      </c>
      <c r="C14" s="24">
        <f t="shared" si="0"/>
        <v>0.0022404779686333084</v>
      </c>
      <c r="D14" s="24">
        <f t="shared" si="3"/>
        <v>5.019741527931236E-06</v>
      </c>
      <c r="E14" s="24">
        <f t="shared" si="1"/>
        <v>-6.101066057023063</v>
      </c>
      <c r="F14" s="24">
        <f t="shared" si="2"/>
        <v>-0.01366930408593666</v>
      </c>
    </row>
    <row r="15" spans="1:6" ht="15.75" thickBot="1">
      <c r="A15" s="13" t="s">
        <v>22</v>
      </c>
      <c r="B15" s="25">
        <v>3</v>
      </c>
      <c r="C15" s="24">
        <f t="shared" si="0"/>
        <v>0.0022404779686333084</v>
      </c>
      <c r="D15" s="24">
        <f t="shared" si="3"/>
        <v>5.019741527931236E-06</v>
      </c>
      <c r="E15" s="24">
        <f t="shared" si="1"/>
        <v>-6.101066057023063</v>
      </c>
      <c r="F15" s="24">
        <f t="shared" si="2"/>
        <v>-0.01366930408593666</v>
      </c>
    </row>
    <row r="16" spans="1:6" ht="20.25" thickBot="1">
      <c r="A16" s="13" t="s">
        <v>29</v>
      </c>
      <c r="B16" s="25">
        <v>3</v>
      </c>
      <c r="C16" s="24">
        <f t="shared" si="0"/>
        <v>0.0022404779686333084</v>
      </c>
      <c r="D16" s="24">
        <f t="shared" si="3"/>
        <v>5.019741527931236E-06</v>
      </c>
      <c r="E16" s="24">
        <f t="shared" si="1"/>
        <v>-6.101066057023063</v>
      </c>
      <c r="F16" s="24">
        <f t="shared" si="2"/>
        <v>-0.01366930408593666</v>
      </c>
    </row>
    <row r="17" spans="1:6" ht="20.25" thickBot="1">
      <c r="A17" s="13" t="s">
        <v>26</v>
      </c>
      <c r="B17" s="25">
        <v>1</v>
      </c>
      <c r="C17" s="24">
        <f t="shared" si="0"/>
        <v>0.0007468259895444362</v>
      </c>
      <c r="D17" s="24">
        <f t="shared" si="3"/>
        <v>5.577490586590263E-07</v>
      </c>
      <c r="E17" s="24">
        <f t="shared" si="1"/>
        <v>-7.199678345691172</v>
      </c>
      <c r="F17" s="24">
        <f t="shared" si="2"/>
        <v>-0.005376906904922459</v>
      </c>
    </row>
    <row r="18" spans="1:6" ht="20.25" thickBot="1">
      <c r="A18" s="13" t="s">
        <v>10</v>
      </c>
      <c r="B18" s="25"/>
      <c r="C18" s="25"/>
      <c r="D18" s="25"/>
      <c r="E18" s="25"/>
      <c r="F18" s="25"/>
    </row>
    <row r="19" spans="1:6" ht="20.25" thickBot="1">
      <c r="A19" s="13" t="s">
        <v>11</v>
      </c>
      <c r="B19" s="25"/>
      <c r="C19" s="25"/>
      <c r="D19" s="25"/>
      <c r="E19" s="25"/>
      <c r="F19" s="25"/>
    </row>
    <row r="20" spans="1:6" ht="20.25" thickBot="1">
      <c r="A20" s="13" t="s">
        <v>12</v>
      </c>
      <c r="B20" s="25"/>
      <c r="C20" s="25"/>
      <c r="D20" s="25"/>
      <c r="E20" s="25"/>
      <c r="F20" s="25"/>
    </row>
    <row r="21" spans="1:6" ht="20.25" thickBot="1">
      <c r="A21" s="13" t="s">
        <v>13</v>
      </c>
      <c r="B21" s="25"/>
      <c r="C21" s="25"/>
      <c r="D21" s="25"/>
      <c r="E21" s="25"/>
      <c r="F21" s="25"/>
    </row>
    <row r="22" spans="1:6" ht="20.25" thickBot="1">
      <c r="A22" s="13" t="s">
        <v>14</v>
      </c>
      <c r="B22" s="25"/>
      <c r="C22" s="25"/>
      <c r="D22" s="25"/>
      <c r="E22" s="25"/>
      <c r="F22" s="25"/>
    </row>
    <row r="23" spans="1:6" ht="20.25" thickBot="1">
      <c r="A23" s="13" t="s">
        <v>15</v>
      </c>
      <c r="B23" s="25"/>
      <c r="C23" s="25"/>
      <c r="D23" s="25"/>
      <c r="E23" s="25"/>
      <c r="F23" s="25"/>
    </row>
    <row r="24" spans="1:6" ht="20.25" thickBot="1">
      <c r="A24" s="13" t="s">
        <v>16</v>
      </c>
      <c r="B24" s="25"/>
      <c r="C24" s="25"/>
      <c r="D24" s="25"/>
      <c r="E24" s="25"/>
      <c r="F24" s="25"/>
    </row>
    <row r="25" spans="1:6" ht="20.25" thickBot="1">
      <c r="A25" s="13" t="s">
        <v>17</v>
      </c>
      <c r="B25" s="25"/>
      <c r="C25" s="25"/>
      <c r="D25" s="25"/>
      <c r="E25" s="25"/>
      <c r="F25" s="25"/>
    </row>
    <row r="26" spans="1:6" ht="20.25" thickBot="1">
      <c r="A26" s="13" t="s">
        <v>18</v>
      </c>
      <c r="B26" s="25"/>
      <c r="C26" s="25"/>
      <c r="D26" s="25"/>
      <c r="E26" s="25"/>
      <c r="F26" s="25"/>
    </row>
    <row r="27" spans="1:6" ht="15.75" thickBot="1">
      <c r="A27" s="13" t="s">
        <v>19</v>
      </c>
      <c r="B27" s="25"/>
      <c r="C27" s="25"/>
      <c r="D27" s="25"/>
      <c r="E27" s="25"/>
      <c r="F27" s="25"/>
    </row>
    <row r="28" spans="1:6" ht="20.25" thickBot="1">
      <c r="A28" s="13" t="s">
        <v>33</v>
      </c>
      <c r="B28" s="25"/>
      <c r="C28" s="25"/>
      <c r="D28" s="25"/>
      <c r="E28" s="25"/>
      <c r="F28" s="25"/>
    </row>
    <row r="29" spans="1:6" ht="15.75" thickBot="1">
      <c r="A29" s="13" t="s">
        <v>34</v>
      </c>
      <c r="B29" s="25"/>
      <c r="C29" s="25"/>
      <c r="D29" s="25"/>
      <c r="E29" s="25"/>
      <c r="F29" s="25"/>
    </row>
    <row r="30" spans="1:6" ht="20.25" thickBot="1">
      <c r="A30" s="13" t="s">
        <v>35</v>
      </c>
      <c r="B30" s="25"/>
      <c r="C30" s="25"/>
      <c r="D30" s="25"/>
      <c r="E30" s="25"/>
      <c r="F30" s="25"/>
    </row>
    <row r="31" spans="1:6" ht="20.25" thickBot="1">
      <c r="A31" s="13" t="s">
        <v>36</v>
      </c>
      <c r="B31" s="25"/>
      <c r="C31" s="25"/>
      <c r="D31" s="25"/>
      <c r="E31" s="25"/>
      <c r="F31" s="25"/>
    </row>
    <row r="32" spans="1:6" ht="20.25" thickBot="1">
      <c r="A32" s="13" t="s">
        <v>37</v>
      </c>
      <c r="B32" s="25"/>
      <c r="C32" s="25"/>
      <c r="D32" s="25"/>
      <c r="E32" s="25"/>
      <c r="F32" s="25"/>
    </row>
    <row r="33" spans="1:6" ht="20.25" thickBot="1">
      <c r="A33" s="13" t="s">
        <v>38</v>
      </c>
      <c r="B33" s="25"/>
      <c r="C33" s="25"/>
      <c r="D33" s="25"/>
      <c r="E33" s="25"/>
      <c r="F33" s="25"/>
    </row>
    <row r="34" spans="1:6" ht="15.75" thickBot="1">
      <c r="A34" s="13" t="s">
        <v>39</v>
      </c>
      <c r="B34" s="25"/>
      <c r="C34" s="25"/>
      <c r="D34" s="25"/>
      <c r="E34" s="25"/>
      <c r="F34" s="25"/>
    </row>
    <row r="35" spans="1:6" ht="15.75" thickBot="1">
      <c r="A35" s="13" t="s">
        <v>40</v>
      </c>
      <c r="B35" s="25"/>
      <c r="C35" s="25"/>
      <c r="D35" s="25"/>
      <c r="E35" s="25"/>
      <c r="F35" s="25"/>
    </row>
    <row r="36" spans="1:6" ht="20.25" thickBot="1">
      <c r="A36" s="13" t="s">
        <v>41</v>
      </c>
      <c r="B36" s="25"/>
      <c r="C36" s="25"/>
      <c r="D36" s="25"/>
      <c r="E36" s="25"/>
      <c r="F36" s="25"/>
    </row>
    <row r="37" spans="1:6" ht="20.25" thickBot="1">
      <c r="A37" s="13" t="s">
        <v>42</v>
      </c>
      <c r="B37" s="25"/>
      <c r="C37" s="25"/>
      <c r="D37" s="25"/>
      <c r="E37" s="25"/>
      <c r="F37" s="25"/>
    </row>
    <row r="38" spans="1:6" ht="20.25" thickBot="1">
      <c r="A38" s="13" t="s">
        <v>72</v>
      </c>
      <c r="B38" s="25"/>
      <c r="C38" s="25"/>
      <c r="D38" s="25"/>
      <c r="E38" s="25"/>
      <c r="F38" s="25"/>
    </row>
    <row r="39" spans="1:6" ht="20.25" thickBot="1">
      <c r="A39" s="13" t="s">
        <v>43</v>
      </c>
      <c r="B39" s="25"/>
      <c r="C39" s="25"/>
      <c r="D39" s="25"/>
      <c r="E39" s="25"/>
      <c r="F39" s="25"/>
    </row>
    <row r="40" spans="1:6" ht="15.75" thickBot="1">
      <c r="A40" s="13" t="s">
        <v>44</v>
      </c>
      <c r="B40" s="25"/>
      <c r="C40" s="25"/>
      <c r="D40" s="25"/>
      <c r="E40" s="25"/>
      <c r="F40" s="25"/>
    </row>
    <row r="41" spans="1:6" ht="20.25" thickBot="1">
      <c r="A41" s="13" t="s">
        <v>45</v>
      </c>
      <c r="B41" s="25"/>
      <c r="C41" s="25"/>
      <c r="D41" s="25"/>
      <c r="E41" s="25"/>
      <c r="F41" s="25"/>
    </row>
    <row r="42" spans="1:6" ht="20.25" thickBot="1">
      <c r="A42" s="13" t="s">
        <v>46</v>
      </c>
      <c r="B42" s="25"/>
      <c r="C42" s="25"/>
      <c r="D42" s="25"/>
      <c r="E42" s="25"/>
      <c r="F42" s="25"/>
    </row>
    <row r="43" spans="1:6" ht="15.75" thickBot="1">
      <c r="A43" s="13" t="s">
        <v>47</v>
      </c>
      <c r="B43" s="25"/>
      <c r="C43" s="25"/>
      <c r="D43" s="25"/>
      <c r="E43" s="25"/>
      <c r="F43" s="25"/>
    </row>
    <row r="44" spans="1:6" ht="20.25" thickBot="1">
      <c r="A44" s="13" t="s">
        <v>48</v>
      </c>
      <c r="B44" s="25"/>
      <c r="C44" s="25"/>
      <c r="D44" s="25"/>
      <c r="E44" s="25"/>
      <c r="F44" s="25"/>
    </row>
    <row r="45" spans="1:6" ht="15.75" thickBot="1">
      <c r="A45" s="13" t="s">
        <v>49</v>
      </c>
      <c r="B45" s="25"/>
      <c r="C45" s="25"/>
      <c r="D45" s="25"/>
      <c r="E45" s="25"/>
      <c r="F45" s="25"/>
    </row>
    <row r="46" spans="1:6" ht="20.25" thickBot="1">
      <c r="A46" s="13" t="s">
        <v>50</v>
      </c>
      <c r="B46" s="25"/>
      <c r="C46" s="25"/>
      <c r="D46" s="25"/>
      <c r="E46" s="25"/>
      <c r="F46" s="25"/>
    </row>
    <row r="47" spans="1:6" ht="20.25" thickBot="1">
      <c r="A47" s="13" t="s">
        <v>51</v>
      </c>
      <c r="B47" s="25"/>
      <c r="C47" s="25"/>
      <c r="D47" s="25"/>
      <c r="E47" s="25"/>
      <c r="F47" s="25"/>
    </row>
    <row r="48" spans="1:6" ht="15.75" thickBot="1">
      <c r="A48" s="13" t="s">
        <v>52</v>
      </c>
      <c r="B48" s="25"/>
      <c r="C48" s="25"/>
      <c r="D48" s="25"/>
      <c r="E48" s="25"/>
      <c r="F48" s="25"/>
    </row>
    <row r="49" spans="1:6" ht="15.75" thickBot="1">
      <c r="A49" s="13" t="s">
        <v>53</v>
      </c>
      <c r="B49" s="25"/>
      <c r="C49" s="25"/>
      <c r="D49" s="25"/>
      <c r="E49" s="25"/>
      <c r="F49" s="25"/>
    </row>
    <row r="50" spans="1:6" ht="20.25" thickBot="1">
      <c r="A50" s="13" t="s">
        <v>54</v>
      </c>
      <c r="B50" s="25"/>
      <c r="C50" s="25"/>
      <c r="D50" s="25"/>
      <c r="E50" s="25"/>
      <c r="F50" s="25"/>
    </row>
    <row r="51" spans="1:6" ht="20.25" thickBot="1">
      <c r="A51" s="13" t="s">
        <v>55</v>
      </c>
      <c r="B51" s="25"/>
      <c r="C51" s="25"/>
      <c r="D51" s="25"/>
      <c r="E51" s="25"/>
      <c r="F51" s="25"/>
    </row>
    <row r="52" spans="1:6" ht="20.25" thickBot="1">
      <c r="A52" s="13" t="s">
        <v>56</v>
      </c>
      <c r="B52" s="25"/>
      <c r="C52" s="25"/>
      <c r="D52" s="25"/>
      <c r="E52" s="25"/>
      <c r="F52" s="25"/>
    </row>
    <row r="53" spans="1:6" ht="20.25" thickBot="1">
      <c r="A53" s="13" t="s">
        <v>57</v>
      </c>
      <c r="B53" s="25"/>
      <c r="C53" s="25"/>
      <c r="D53" s="25"/>
      <c r="E53" s="25"/>
      <c r="F53" s="25"/>
    </row>
    <row r="54" spans="1:6" ht="20.25" thickBot="1">
      <c r="A54" s="13" t="s">
        <v>58</v>
      </c>
      <c r="B54" s="25"/>
      <c r="C54" s="25"/>
      <c r="D54" s="25"/>
      <c r="E54" s="25"/>
      <c r="F54" s="25"/>
    </row>
    <row r="55" spans="1:6" ht="20.25" thickBot="1">
      <c r="A55" s="13" t="s">
        <v>73</v>
      </c>
      <c r="B55" s="25"/>
      <c r="C55" s="25"/>
      <c r="D55" s="25"/>
      <c r="E55" s="25"/>
      <c r="F55" s="25"/>
    </row>
    <row r="56" spans="1:6" ht="20.25" thickBot="1">
      <c r="A56" s="13" t="s">
        <v>74</v>
      </c>
      <c r="B56" s="25"/>
      <c r="C56" s="25"/>
      <c r="D56" s="25"/>
      <c r="E56" s="25"/>
      <c r="F56" s="25"/>
    </row>
    <row r="57" spans="1:6" ht="15.75" thickBot="1">
      <c r="A57" s="13" t="s">
        <v>59</v>
      </c>
      <c r="B57" s="25"/>
      <c r="C57" s="25"/>
      <c r="D57" s="25"/>
      <c r="E57" s="25"/>
      <c r="F57" s="25"/>
    </row>
    <row r="58" spans="1:6" ht="20.25" thickBot="1">
      <c r="A58" s="13" t="s">
        <v>60</v>
      </c>
      <c r="B58" s="25"/>
      <c r="C58" s="25"/>
      <c r="D58" s="25"/>
      <c r="E58" s="25"/>
      <c r="F58" s="25"/>
    </row>
    <row r="59" spans="1:6" ht="20.25" thickBot="1">
      <c r="A59" s="13" t="s">
        <v>61</v>
      </c>
      <c r="B59" s="25"/>
      <c r="C59" s="25"/>
      <c r="D59" s="25"/>
      <c r="E59" s="25"/>
      <c r="F59" s="25"/>
    </row>
    <row r="60" spans="1:6" ht="15.75" thickBot="1">
      <c r="A60" s="13" t="s">
        <v>62</v>
      </c>
      <c r="B60" s="25"/>
      <c r="C60" s="25"/>
      <c r="D60" s="25"/>
      <c r="E60" s="25"/>
      <c r="F60" s="25"/>
    </row>
    <row r="61" spans="1:6" ht="20.25" thickBot="1">
      <c r="A61" s="13" t="s">
        <v>63</v>
      </c>
      <c r="B61" s="25"/>
      <c r="C61" s="25"/>
      <c r="D61" s="25"/>
      <c r="E61" s="25"/>
      <c r="F61" s="25"/>
    </row>
    <row r="62" spans="1:6" ht="20.25" thickBot="1">
      <c r="A62" s="13" t="s">
        <v>64</v>
      </c>
      <c r="B62" s="25"/>
      <c r="C62" s="25"/>
      <c r="D62" s="25"/>
      <c r="E62" s="25"/>
      <c r="F62" s="25"/>
    </row>
    <row r="63" spans="1:6" ht="20.25" thickBot="1">
      <c r="A63" s="13" t="s">
        <v>65</v>
      </c>
      <c r="B63" s="25"/>
      <c r="C63" s="25"/>
      <c r="D63" s="25"/>
      <c r="E63" s="25"/>
      <c r="F63" s="25"/>
    </row>
    <row r="64" spans="1:6" ht="20.25" thickBot="1">
      <c r="A64" s="13" t="s">
        <v>66</v>
      </c>
      <c r="B64" s="25"/>
      <c r="C64" s="25"/>
      <c r="D64" s="25"/>
      <c r="E64" s="25"/>
      <c r="F64" s="25"/>
    </row>
    <row r="65" spans="1:6" ht="20.25" thickBot="1">
      <c r="A65" s="13" t="s">
        <v>67</v>
      </c>
      <c r="B65" s="25"/>
      <c r="C65" s="25"/>
      <c r="D65" s="25"/>
      <c r="E65" s="25"/>
      <c r="F65" s="25"/>
    </row>
    <row r="66" spans="1:6" ht="15.75" thickBot="1">
      <c r="A66" s="13" t="s">
        <v>68</v>
      </c>
      <c r="B66" s="25"/>
      <c r="C66" s="25"/>
      <c r="D66" s="25"/>
      <c r="E66" s="25"/>
      <c r="F66" s="25"/>
    </row>
    <row r="67" spans="1:6" ht="20.25" thickBot="1">
      <c r="A67" s="13" t="s">
        <v>69</v>
      </c>
      <c r="B67" s="25"/>
      <c r="C67" s="25"/>
      <c r="D67" s="25"/>
      <c r="E67" s="25"/>
      <c r="F67" s="25"/>
    </row>
    <row r="68" spans="1:6" ht="20.25" thickBot="1">
      <c r="A68" s="13" t="s">
        <v>70</v>
      </c>
      <c r="B68" s="25"/>
      <c r="C68" s="25"/>
      <c r="D68" s="25"/>
      <c r="E68" s="25"/>
      <c r="F68" s="25"/>
    </row>
    <row r="69" spans="1:2" ht="19.5">
      <c r="A69" s="42" t="s">
        <v>95</v>
      </c>
      <c r="B69">
        <f>SUM(B2:B17)</f>
        <v>1339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F2" sqref="F2:F7"/>
    </sheetView>
  </sheetViews>
  <sheetFormatPr defaultColWidth="9.140625" defaultRowHeight="15"/>
  <cols>
    <col min="1" max="1" width="10.140625" style="0" customWidth="1"/>
    <col min="2" max="2" width="11.421875" style="0" customWidth="1"/>
    <col min="3" max="4" width="11.57421875" style="0" bestFit="1" customWidth="1"/>
    <col min="5" max="5" width="12.140625" style="0" bestFit="1" customWidth="1"/>
    <col min="6" max="6" width="15.00390625" style="0" bestFit="1" customWidth="1"/>
  </cols>
  <sheetData>
    <row r="1" spans="1:6" ht="15.75" thickBot="1">
      <c r="A1" s="9"/>
      <c r="B1" s="27" t="s">
        <v>4</v>
      </c>
      <c r="C1" s="39" t="s">
        <v>81</v>
      </c>
      <c r="D1" s="39" t="s">
        <v>77</v>
      </c>
      <c r="E1" s="39" t="s">
        <v>100</v>
      </c>
      <c r="F1" s="39" t="s">
        <v>101</v>
      </c>
    </row>
    <row r="2" spans="1:6" ht="15.75" thickBot="1">
      <c r="A2" s="45" t="s">
        <v>44</v>
      </c>
      <c r="B2" s="28">
        <v>952</v>
      </c>
      <c r="C2" s="28">
        <f>B2/1011</f>
        <v>0.9416419386745796</v>
      </c>
      <c r="D2" s="28">
        <f>C2^2</f>
        <v>0.8866895406708206</v>
      </c>
      <c r="E2" s="28">
        <f>LN(C2)</f>
        <v>-0.06013018422910616</v>
      </c>
      <c r="F2" s="28">
        <f>C2*E2</f>
        <v>-0.05662110325035515</v>
      </c>
    </row>
    <row r="3" spans="1:6" ht="17.25" thickBot="1">
      <c r="A3" s="44" t="s">
        <v>8</v>
      </c>
      <c r="B3" s="29">
        <v>37</v>
      </c>
      <c r="C3" s="28">
        <f>B3/1011</f>
        <v>0.036597428288822946</v>
      </c>
      <c r="D3" s="28">
        <f>C3^2</f>
        <v>0.001339371757355538</v>
      </c>
      <c r="E3" s="28">
        <f>LN(C3)</f>
        <v>-3.3077773063762472</v>
      </c>
      <c r="F3" s="28">
        <f>C3*E3</f>
        <v>-0.12105614276550064</v>
      </c>
    </row>
    <row r="4" spans="1:6" ht="20.25" thickBot="1">
      <c r="A4" s="13" t="s">
        <v>36</v>
      </c>
      <c r="B4" s="29">
        <v>15</v>
      </c>
      <c r="C4" s="28">
        <f>B4/1011</f>
        <v>0.01483679525222552</v>
      </c>
      <c r="D4" s="28">
        <f>C4^2</f>
        <v>0.00022013049335646172</v>
      </c>
      <c r="E4" s="28">
        <f>LN(C4)</f>
        <v>-4.210645017918261</v>
      </c>
      <c r="F4" s="28">
        <f>C4*E4</f>
        <v>-0.062472478010656696</v>
      </c>
    </row>
    <row r="5" spans="1:6" ht="15.75" thickBot="1">
      <c r="A5" s="13" t="s">
        <v>68</v>
      </c>
      <c r="B5" s="29">
        <v>4</v>
      </c>
      <c r="C5" s="28">
        <f>B5/1011</f>
        <v>0.003956478733926805</v>
      </c>
      <c r="D5" s="28">
        <f>C5^2</f>
        <v>1.5653723972015052E-05</v>
      </c>
      <c r="E5" s="28">
        <f>LN(C5)</f>
        <v>-5.532400857900581</v>
      </c>
      <c r="F5" s="28">
        <f>C5*E5</f>
        <v>-0.021888826341842058</v>
      </c>
    </row>
    <row r="6" spans="1:6" ht="20.25" thickBot="1">
      <c r="A6" s="13" t="s">
        <v>70</v>
      </c>
      <c r="B6" s="29">
        <v>2</v>
      </c>
      <c r="C6" s="28">
        <f>B6/1011</f>
        <v>0.0019782393669634025</v>
      </c>
      <c r="D6" s="28">
        <f>C6^2</f>
        <v>3.913430993003763E-06</v>
      </c>
      <c r="E6" s="28">
        <f>LN(C6)</f>
        <v>-6.225548038460526</v>
      </c>
      <c r="F6" s="28">
        <f>C6*E6</f>
        <v>-0.012315624210604403</v>
      </c>
    </row>
    <row r="7" spans="1:6" ht="20.25" thickBot="1">
      <c r="A7" s="13" t="s">
        <v>69</v>
      </c>
      <c r="B7" s="29">
        <v>1</v>
      </c>
      <c r="C7" s="28">
        <f>B7/1011</f>
        <v>0.0009891196834817012</v>
      </c>
      <c r="D7" s="28">
        <f>C7^2</f>
        <v>9.783577482509408E-07</v>
      </c>
      <c r="E7" s="28">
        <f>LN(C7)</f>
        <v>-6.918695219020472</v>
      </c>
      <c r="F7" s="28">
        <f>C7*E7</f>
        <v>-0.006843417625143888</v>
      </c>
    </row>
    <row r="8" spans="1:6" ht="20.25" thickBot="1">
      <c r="A8" s="13" t="s">
        <v>9</v>
      </c>
      <c r="B8" s="29"/>
      <c r="C8" s="29"/>
      <c r="D8" s="29"/>
      <c r="E8" s="29"/>
      <c r="F8" s="29"/>
    </row>
    <row r="9" spans="1:6" ht="20.25" thickBot="1">
      <c r="A9" s="13" t="s">
        <v>10</v>
      </c>
      <c r="B9" s="29"/>
      <c r="C9" s="29"/>
      <c r="D9" s="29"/>
      <c r="E9" s="29"/>
      <c r="F9" s="29"/>
    </row>
    <row r="10" spans="1:6" ht="20.25" thickBot="1">
      <c r="A10" s="13" t="s">
        <v>11</v>
      </c>
      <c r="B10" s="29"/>
      <c r="C10" s="29"/>
      <c r="D10" s="29"/>
      <c r="E10" s="29"/>
      <c r="F10" s="29"/>
    </row>
    <row r="11" spans="1:6" ht="20.25" thickBot="1">
      <c r="A11" s="13" t="s">
        <v>12</v>
      </c>
      <c r="B11" s="29"/>
      <c r="C11" s="29"/>
      <c r="D11" s="29"/>
      <c r="E11" s="29"/>
      <c r="F11" s="29"/>
    </row>
    <row r="12" spans="1:6" ht="20.25" thickBot="1">
      <c r="A12" s="13" t="s">
        <v>13</v>
      </c>
      <c r="B12" s="29"/>
      <c r="C12" s="29"/>
      <c r="D12" s="29"/>
      <c r="E12" s="29"/>
      <c r="F12" s="29"/>
    </row>
    <row r="13" spans="1:6" ht="20.25" thickBot="1">
      <c r="A13" s="13" t="s">
        <v>14</v>
      </c>
      <c r="B13" s="29"/>
      <c r="C13" s="29"/>
      <c r="D13" s="29"/>
      <c r="E13" s="29"/>
      <c r="F13" s="29"/>
    </row>
    <row r="14" spans="1:6" ht="20.25" thickBot="1">
      <c r="A14" s="13" t="s">
        <v>15</v>
      </c>
      <c r="B14" s="29"/>
      <c r="C14" s="29"/>
      <c r="D14" s="29"/>
      <c r="E14" s="29"/>
      <c r="F14" s="29"/>
    </row>
    <row r="15" spans="1:6" ht="20.25" thickBot="1">
      <c r="A15" s="13" t="s">
        <v>16</v>
      </c>
      <c r="B15" s="29"/>
      <c r="C15" s="29"/>
      <c r="D15" s="29"/>
      <c r="E15" s="29"/>
      <c r="F15" s="29"/>
    </row>
    <row r="16" spans="1:6" ht="20.25" thickBot="1">
      <c r="A16" s="13" t="s">
        <v>17</v>
      </c>
      <c r="B16" s="29"/>
      <c r="C16" s="29"/>
      <c r="D16" s="29"/>
      <c r="E16" s="29"/>
      <c r="F16" s="29"/>
    </row>
    <row r="17" spans="1:6" ht="20.25" thickBot="1">
      <c r="A17" s="13" t="s">
        <v>18</v>
      </c>
      <c r="B17" s="29"/>
      <c r="C17" s="29"/>
      <c r="D17" s="29"/>
      <c r="E17" s="29"/>
      <c r="F17" s="29"/>
    </row>
    <row r="18" spans="1:6" ht="15.75" thickBot="1">
      <c r="A18" s="13" t="s">
        <v>19</v>
      </c>
      <c r="B18" s="29"/>
      <c r="C18" s="29"/>
      <c r="D18" s="29"/>
      <c r="E18" s="29"/>
      <c r="F18" s="29"/>
    </row>
    <row r="19" spans="1:6" ht="15.75" thickBot="1">
      <c r="A19" s="13" t="s">
        <v>20</v>
      </c>
      <c r="B19" s="29"/>
      <c r="C19" s="29"/>
      <c r="D19" s="29"/>
      <c r="E19" s="29"/>
      <c r="F19" s="29"/>
    </row>
    <row r="20" spans="1:6" ht="20.25" thickBot="1">
      <c r="A20" s="13" t="s">
        <v>21</v>
      </c>
      <c r="B20" s="29"/>
      <c r="C20" s="29"/>
      <c r="D20" s="29"/>
      <c r="E20" s="29"/>
      <c r="F20" s="29"/>
    </row>
    <row r="21" spans="1:6" ht="15.75" thickBot="1">
      <c r="A21" s="13" t="s">
        <v>22</v>
      </c>
      <c r="B21" s="29"/>
      <c r="C21" s="29"/>
      <c r="D21" s="29"/>
      <c r="E21" s="29"/>
      <c r="F21" s="29"/>
    </row>
    <row r="22" spans="1:6" ht="20.25" thickBot="1">
      <c r="A22" s="13" t="s">
        <v>23</v>
      </c>
      <c r="B22" s="29"/>
      <c r="C22" s="29"/>
      <c r="D22" s="29"/>
      <c r="E22" s="29"/>
      <c r="F22" s="29"/>
    </row>
    <row r="23" spans="1:6" ht="15.75" thickBot="1">
      <c r="A23" s="13" t="s">
        <v>24</v>
      </c>
      <c r="B23" s="29"/>
      <c r="C23" s="29"/>
      <c r="D23" s="29"/>
      <c r="E23" s="29"/>
      <c r="F23" s="29"/>
    </row>
    <row r="24" spans="1:6" ht="20.25" thickBot="1">
      <c r="A24" s="13" t="s">
        <v>25</v>
      </c>
      <c r="B24" s="29"/>
      <c r="C24" s="29"/>
      <c r="D24" s="29"/>
      <c r="E24" s="29"/>
      <c r="F24" s="29"/>
    </row>
    <row r="25" spans="1:6" ht="20.25" thickBot="1">
      <c r="A25" s="13" t="s">
        <v>26</v>
      </c>
      <c r="B25" s="29"/>
      <c r="C25" s="29"/>
      <c r="D25" s="29"/>
      <c r="E25" s="29"/>
      <c r="F25" s="29"/>
    </row>
    <row r="26" spans="1:6" ht="20.25" thickBot="1">
      <c r="A26" s="13" t="s">
        <v>27</v>
      </c>
      <c r="B26" s="29"/>
      <c r="C26" s="29"/>
      <c r="D26" s="29"/>
      <c r="E26" s="29"/>
      <c r="F26" s="29"/>
    </row>
    <row r="27" spans="1:6" ht="20.25" thickBot="1">
      <c r="A27" s="13" t="s">
        <v>28</v>
      </c>
      <c r="B27" s="29"/>
      <c r="C27" s="29"/>
      <c r="D27" s="29"/>
      <c r="E27" s="29"/>
      <c r="F27" s="29"/>
    </row>
    <row r="28" spans="1:6" ht="20.25" thickBot="1">
      <c r="A28" s="13" t="s">
        <v>71</v>
      </c>
      <c r="B28" s="29"/>
      <c r="C28" s="29"/>
      <c r="D28" s="29"/>
      <c r="E28" s="29"/>
      <c r="F28" s="29"/>
    </row>
    <row r="29" spans="1:6" ht="20.25" thickBot="1">
      <c r="A29" s="13" t="s">
        <v>29</v>
      </c>
      <c r="B29" s="29"/>
      <c r="C29" s="29"/>
      <c r="D29" s="29"/>
      <c r="E29" s="29"/>
      <c r="F29" s="29"/>
    </row>
    <row r="30" spans="1:6" ht="20.25" thickBot="1">
      <c r="A30" s="13" t="s">
        <v>30</v>
      </c>
      <c r="B30" s="29"/>
      <c r="C30" s="29"/>
      <c r="D30" s="29"/>
      <c r="E30" s="29"/>
      <c r="F30" s="29"/>
    </row>
    <row r="31" spans="1:6" ht="20.25" thickBot="1">
      <c r="A31" s="13" t="s">
        <v>31</v>
      </c>
      <c r="B31" s="29"/>
      <c r="C31" s="29"/>
      <c r="D31" s="29"/>
      <c r="E31" s="29"/>
      <c r="F31" s="29"/>
    </row>
    <row r="32" spans="1:6" ht="20.25" thickBot="1">
      <c r="A32" s="13" t="s">
        <v>32</v>
      </c>
      <c r="B32" s="29"/>
      <c r="C32" s="29"/>
      <c r="D32" s="29"/>
      <c r="E32" s="29"/>
      <c r="F32" s="29"/>
    </row>
    <row r="33" spans="1:6" ht="20.25" thickBot="1">
      <c r="A33" s="13" t="s">
        <v>33</v>
      </c>
      <c r="B33" s="29"/>
      <c r="C33" s="29"/>
      <c r="D33" s="29"/>
      <c r="E33" s="29"/>
      <c r="F33" s="29"/>
    </row>
    <row r="34" spans="1:6" ht="15.75" thickBot="1">
      <c r="A34" s="13" t="s">
        <v>34</v>
      </c>
      <c r="B34" s="29"/>
      <c r="C34" s="29"/>
      <c r="D34" s="29"/>
      <c r="E34" s="29"/>
      <c r="F34" s="29"/>
    </row>
    <row r="35" spans="1:6" ht="20.25" thickBot="1">
      <c r="A35" s="13" t="s">
        <v>35</v>
      </c>
      <c r="B35" s="29"/>
      <c r="C35" s="29"/>
      <c r="D35" s="29"/>
      <c r="E35" s="29"/>
      <c r="F35" s="29"/>
    </row>
    <row r="36" spans="1:6" ht="20.25" thickBot="1">
      <c r="A36" s="13" t="s">
        <v>37</v>
      </c>
      <c r="B36" s="29"/>
      <c r="C36" s="29"/>
      <c r="D36" s="29"/>
      <c r="E36" s="29"/>
      <c r="F36" s="29"/>
    </row>
    <row r="37" spans="1:6" ht="20.25" thickBot="1">
      <c r="A37" s="13" t="s">
        <v>38</v>
      </c>
      <c r="B37" s="29"/>
      <c r="C37" s="29"/>
      <c r="D37" s="29"/>
      <c r="E37" s="29"/>
      <c r="F37" s="29"/>
    </row>
    <row r="38" spans="1:6" ht="15.75" thickBot="1">
      <c r="A38" s="13" t="s">
        <v>39</v>
      </c>
      <c r="B38" s="29"/>
      <c r="C38" s="29"/>
      <c r="D38" s="29"/>
      <c r="E38" s="29"/>
      <c r="F38" s="29"/>
    </row>
    <row r="39" spans="1:6" ht="15.75" thickBot="1">
      <c r="A39" s="13" t="s">
        <v>40</v>
      </c>
      <c r="B39" s="29"/>
      <c r="C39" s="29"/>
      <c r="D39" s="29"/>
      <c r="E39" s="29"/>
      <c r="F39" s="29"/>
    </row>
    <row r="40" spans="1:6" ht="20.25" thickBot="1">
      <c r="A40" s="13" t="s">
        <v>41</v>
      </c>
      <c r="B40" s="29"/>
      <c r="C40" s="29"/>
      <c r="D40" s="29"/>
      <c r="E40" s="29"/>
      <c r="F40" s="29"/>
    </row>
    <row r="41" spans="1:6" ht="20.25" thickBot="1">
      <c r="A41" s="13" t="s">
        <v>42</v>
      </c>
      <c r="B41" s="29"/>
      <c r="C41" s="29"/>
      <c r="D41" s="29"/>
      <c r="E41" s="29"/>
      <c r="F41" s="29"/>
    </row>
    <row r="42" spans="1:6" ht="20.25" thickBot="1">
      <c r="A42" s="13" t="s">
        <v>72</v>
      </c>
      <c r="B42" s="29"/>
      <c r="C42" s="29"/>
      <c r="D42" s="29"/>
      <c r="E42" s="29"/>
      <c r="F42" s="29"/>
    </row>
    <row r="43" spans="1:6" ht="20.25" thickBot="1">
      <c r="A43" s="13" t="s">
        <v>43</v>
      </c>
      <c r="B43" s="29"/>
      <c r="C43" s="29"/>
      <c r="D43" s="29"/>
      <c r="E43" s="29"/>
      <c r="F43" s="29"/>
    </row>
    <row r="44" spans="1:6" ht="20.25" thickBot="1">
      <c r="A44" s="13" t="s">
        <v>45</v>
      </c>
      <c r="B44" s="29"/>
      <c r="C44" s="29"/>
      <c r="D44" s="29"/>
      <c r="E44" s="29"/>
      <c r="F44" s="29"/>
    </row>
    <row r="45" spans="1:6" ht="20.25" thickBot="1">
      <c r="A45" s="13" t="s">
        <v>46</v>
      </c>
      <c r="B45" s="29"/>
      <c r="C45" s="29"/>
      <c r="D45" s="29"/>
      <c r="E45" s="29"/>
      <c r="F45" s="29"/>
    </row>
    <row r="46" spans="1:6" ht="15.75" thickBot="1">
      <c r="A46" s="13" t="s">
        <v>47</v>
      </c>
      <c r="B46" s="29"/>
      <c r="C46" s="29"/>
      <c r="D46" s="29"/>
      <c r="E46" s="29"/>
      <c r="F46" s="29"/>
    </row>
    <row r="47" spans="1:6" ht="20.25" thickBot="1">
      <c r="A47" s="13" t="s">
        <v>48</v>
      </c>
      <c r="B47" s="29"/>
      <c r="C47" s="29"/>
      <c r="D47" s="29"/>
      <c r="E47" s="29"/>
      <c r="F47" s="29"/>
    </row>
    <row r="48" spans="1:6" ht="15.75" thickBot="1">
      <c r="A48" s="13" t="s">
        <v>49</v>
      </c>
      <c r="B48" s="29"/>
      <c r="C48" s="29"/>
      <c r="D48" s="29"/>
      <c r="E48" s="29"/>
      <c r="F48" s="29"/>
    </row>
    <row r="49" spans="1:6" ht="20.25" thickBot="1">
      <c r="A49" s="13" t="s">
        <v>50</v>
      </c>
      <c r="B49" s="29"/>
      <c r="C49" s="29"/>
      <c r="D49" s="29"/>
      <c r="E49" s="29"/>
      <c r="F49" s="29"/>
    </row>
    <row r="50" spans="1:6" ht="20.25" thickBot="1">
      <c r="A50" s="13" t="s">
        <v>51</v>
      </c>
      <c r="B50" s="29"/>
      <c r="C50" s="29"/>
      <c r="D50" s="29"/>
      <c r="E50" s="29"/>
      <c r="F50" s="29"/>
    </row>
    <row r="51" spans="1:6" ht="15.75" thickBot="1">
      <c r="A51" s="13" t="s">
        <v>52</v>
      </c>
      <c r="B51" s="29"/>
      <c r="C51" s="29"/>
      <c r="D51" s="29"/>
      <c r="E51" s="29"/>
      <c r="F51" s="29"/>
    </row>
    <row r="52" spans="1:6" ht="15.75" thickBot="1">
      <c r="A52" s="13" t="s">
        <v>53</v>
      </c>
      <c r="B52" s="29"/>
      <c r="C52" s="29"/>
      <c r="D52" s="29"/>
      <c r="E52" s="29"/>
      <c r="F52" s="29"/>
    </row>
    <row r="53" spans="1:6" ht="20.25" thickBot="1">
      <c r="A53" s="13" t="s">
        <v>54</v>
      </c>
      <c r="B53" s="29"/>
      <c r="C53" s="29"/>
      <c r="D53" s="29"/>
      <c r="E53" s="29"/>
      <c r="F53" s="29"/>
    </row>
    <row r="54" spans="1:6" ht="20.25" thickBot="1">
      <c r="A54" s="13" t="s">
        <v>55</v>
      </c>
      <c r="B54" s="29"/>
      <c r="C54" s="29"/>
      <c r="D54" s="29"/>
      <c r="E54" s="29"/>
      <c r="F54" s="29"/>
    </row>
    <row r="55" spans="1:6" ht="20.25" thickBot="1">
      <c r="A55" s="13" t="s">
        <v>56</v>
      </c>
      <c r="B55" s="29"/>
      <c r="C55" s="29"/>
      <c r="D55" s="29"/>
      <c r="E55" s="29"/>
      <c r="F55" s="29"/>
    </row>
    <row r="56" spans="1:6" ht="20.25" thickBot="1">
      <c r="A56" s="13" t="s">
        <v>57</v>
      </c>
      <c r="B56" s="29"/>
      <c r="C56" s="29"/>
      <c r="D56" s="29"/>
      <c r="E56" s="29"/>
      <c r="F56" s="29"/>
    </row>
    <row r="57" spans="1:6" ht="20.25" thickBot="1">
      <c r="A57" s="13" t="s">
        <v>58</v>
      </c>
      <c r="B57" s="29"/>
      <c r="C57" s="29"/>
      <c r="D57" s="29"/>
      <c r="E57" s="29"/>
      <c r="F57" s="29"/>
    </row>
    <row r="58" spans="1:6" ht="20.25" thickBot="1">
      <c r="A58" s="13" t="s">
        <v>73</v>
      </c>
      <c r="B58" s="29"/>
      <c r="C58" s="29"/>
      <c r="D58" s="29"/>
      <c r="E58" s="29"/>
      <c r="F58" s="29"/>
    </row>
    <row r="59" spans="1:6" ht="20.25" thickBot="1">
      <c r="A59" s="13" t="s">
        <v>74</v>
      </c>
      <c r="B59" s="29"/>
      <c r="C59" s="29"/>
      <c r="D59" s="29"/>
      <c r="E59" s="29"/>
      <c r="F59" s="29"/>
    </row>
    <row r="60" spans="1:6" ht="15.75" thickBot="1">
      <c r="A60" s="13" t="s">
        <v>59</v>
      </c>
      <c r="B60" s="29"/>
      <c r="C60" s="29"/>
      <c r="D60" s="29"/>
      <c r="E60" s="29"/>
      <c r="F60" s="29"/>
    </row>
    <row r="61" spans="1:6" ht="20.25" thickBot="1">
      <c r="A61" s="13" t="s">
        <v>60</v>
      </c>
      <c r="B61" s="29"/>
      <c r="C61" s="29"/>
      <c r="D61" s="29"/>
      <c r="E61" s="29"/>
      <c r="F61" s="29"/>
    </row>
    <row r="62" spans="1:6" ht="20.25" thickBot="1">
      <c r="A62" s="13" t="s">
        <v>61</v>
      </c>
      <c r="B62" s="29"/>
      <c r="C62" s="29"/>
      <c r="D62" s="29"/>
      <c r="E62" s="29"/>
      <c r="F62" s="29"/>
    </row>
    <row r="63" spans="1:6" ht="15.75" thickBot="1">
      <c r="A63" s="13" t="s">
        <v>62</v>
      </c>
      <c r="B63" s="29"/>
      <c r="C63" s="29"/>
      <c r="D63" s="29"/>
      <c r="E63" s="29"/>
      <c r="F63" s="29"/>
    </row>
    <row r="64" spans="1:6" ht="20.25" thickBot="1">
      <c r="A64" s="13" t="s">
        <v>63</v>
      </c>
      <c r="B64" s="29"/>
      <c r="C64" s="29"/>
      <c r="D64" s="29"/>
      <c r="E64" s="29"/>
      <c r="F64" s="29"/>
    </row>
    <row r="65" spans="1:6" ht="20.25" thickBot="1">
      <c r="A65" s="13" t="s">
        <v>64</v>
      </c>
      <c r="B65" s="29"/>
      <c r="C65" s="29"/>
      <c r="D65" s="29"/>
      <c r="E65" s="29"/>
      <c r="F65" s="29"/>
    </row>
    <row r="66" spans="1:6" ht="20.25" thickBot="1">
      <c r="A66" s="13" t="s">
        <v>65</v>
      </c>
      <c r="B66" s="29"/>
      <c r="C66" s="29"/>
      <c r="D66" s="29"/>
      <c r="E66" s="29"/>
      <c r="F66" s="29"/>
    </row>
    <row r="67" spans="1:6" ht="20.25" thickBot="1">
      <c r="A67" s="13" t="s">
        <v>66</v>
      </c>
      <c r="B67" s="29"/>
      <c r="C67" s="29"/>
      <c r="D67" s="29"/>
      <c r="E67" s="29"/>
      <c r="F67" s="29"/>
    </row>
    <row r="68" spans="1:6" ht="20.25" thickBot="1">
      <c r="A68" s="13" t="s">
        <v>67</v>
      </c>
      <c r="B68" s="29"/>
      <c r="C68" s="29"/>
      <c r="D68" s="29"/>
      <c r="E68" s="29"/>
      <c r="F68" s="29"/>
    </row>
    <row r="69" spans="1:2" ht="19.5">
      <c r="A69" s="42" t="s">
        <v>95</v>
      </c>
      <c r="B69">
        <f>SUM(B2:B7)</f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F2" sqref="F2:F11"/>
    </sheetView>
  </sheetViews>
  <sheetFormatPr defaultColWidth="9.140625" defaultRowHeight="15"/>
  <cols>
    <col min="1" max="1" width="10.140625" style="0" customWidth="1"/>
    <col min="2" max="2" width="11.421875" style="0" customWidth="1"/>
    <col min="3" max="4" width="11.57421875" style="0" bestFit="1" customWidth="1"/>
    <col min="5" max="5" width="12.140625" style="0" bestFit="1" customWidth="1"/>
    <col min="6" max="6" width="15.00390625" style="0" bestFit="1" customWidth="1"/>
  </cols>
  <sheetData>
    <row r="1" spans="1:6" ht="15.75" thickBot="1">
      <c r="A1" s="9"/>
      <c r="B1" s="30" t="s">
        <v>5</v>
      </c>
      <c r="C1" s="21" t="s">
        <v>82</v>
      </c>
      <c r="D1" s="21" t="s">
        <v>77</v>
      </c>
      <c r="E1" s="21" t="s">
        <v>102</v>
      </c>
      <c r="F1" s="21" t="s">
        <v>103</v>
      </c>
    </row>
    <row r="2" spans="1:6" ht="20.25" thickBot="1">
      <c r="A2" s="45" t="s">
        <v>51</v>
      </c>
      <c r="B2" s="12">
        <v>4700</v>
      </c>
      <c r="C2" s="12">
        <f>B2/5445</f>
        <v>0.8631772268135904</v>
      </c>
      <c r="D2" s="12">
        <f>C2^2</f>
        <v>0.7450749248896006</v>
      </c>
      <c r="E2" s="12">
        <f>LN(C2)</f>
        <v>-0.1471352476689109</v>
      </c>
      <c r="F2" s="12">
        <f>C2*E2</f>
        <v>-0.1270037950493813</v>
      </c>
    </row>
    <row r="3" spans="1:6" ht="20.25" thickBot="1">
      <c r="A3" s="13" t="s">
        <v>54</v>
      </c>
      <c r="B3" s="15">
        <v>411</v>
      </c>
      <c r="C3" s="12">
        <f aca="true" t="shared" si="0" ref="C3:C11">B3/5445</f>
        <v>0.07548209366391184</v>
      </c>
      <c r="D3" s="12">
        <f aca="true" t="shared" si="1" ref="D3:D11">C3^2</f>
        <v>0.005697546463887561</v>
      </c>
      <c r="E3" s="12">
        <f aca="true" t="shared" si="2" ref="E3:E11">LN(C3)</f>
        <v>-2.5838598208708263</v>
      </c>
      <c r="F3" s="12">
        <f aca="true" t="shared" si="3" ref="F3:F11">C3*E3</f>
        <v>-0.1950351490133902</v>
      </c>
    </row>
    <row r="4" spans="1:6" ht="15.75" thickBot="1">
      <c r="A4" s="13" t="s">
        <v>52</v>
      </c>
      <c r="B4" s="15">
        <v>237</v>
      </c>
      <c r="C4" s="12">
        <f t="shared" si="0"/>
        <v>0.04352617079889807</v>
      </c>
      <c r="D4" s="12">
        <f t="shared" si="1"/>
        <v>0.001894527544414847</v>
      </c>
      <c r="E4" s="12">
        <f t="shared" si="2"/>
        <v>-3.13439289423193</v>
      </c>
      <c r="F4" s="12">
        <f t="shared" si="3"/>
        <v>-0.13642812046519143</v>
      </c>
    </row>
    <row r="5" spans="1:6" ht="15.75" thickBot="1">
      <c r="A5" s="13" t="s">
        <v>53</v>
      </c>
      <c r="B5" s="15">
        <v>35</v>
      </c>
      <c r="C5" s="12">
        <f t="shared" si="0"/>
        <v>0.006427915518824609</v>
      </c>
      <c r="D5" s="12">
        <f t="shared" si="1"/>
        <v>4.131809791714625E-05</v>
      </c>
      <c r="E5" s="12">
        <f t="shared" si="2"/>
        <v>-5.047104973877647</v>
      </c>
      <c r="F5" s="12">
        <f t="shared" si="3"/>
        <v>-0.032442364386725</v>
      </c>
    </row>
    <row r="6" spans="1:6" ht="20.25" thickBot="1">
      <c r="A6" s="13" t="s">
        <v>56</v>
      </c>
      <c r="B6" s="15">
        <v>32</v>
      </c>
      <c r="C6" s="12">
        <f t="shared" si="0"/>
        <v>0.005876951331496786</v>
      </c>
      <c r="D6" s="12">
        <f t="shared" si="1"/>
        <v>3.453855695278184E-05</v>
      </c>
      <c r="E6" s="12">
        <f t="shared" si="2"/>
        <v>-5.136717132567334</v>
      </c>
      <c r="F6" s="12">
        <f t="shared" si="3"/>
        <v>-0.030188236591763944</v>
      </c>
    </row>
    <row r="7" spans="1:6" ht="20.25" thickBot="1">
      <c r="A7" s="13" t="s">
        <v>58</v>
      </c>
      <c r="B7" s="15">
        <v>12</v>
      </c>
      <c r="C7" s="12">
        <f t="shared" si="0"/>
        <v>0.0022038567493112946</v>
      </c>
      <c r="D7" s="12">
        <f t="shared" si="1"/>
        <v>4.856984571484946E-06</v>
      </c>
      <c r="E7" s="12">
        <f t="shared" si="2"/>
        <v>-6.117546385579061</v>
      </c>
      <c r="F7" s="12">
        <f t="shared" si="3"/>
        <v>-0.01348219589108333</v>
      </c>
    </row>
    <row r="8" spans="1:6" ht="20.25" thickBot="1">
      <c r="A8" s="13" t="s">
        <v>55</v>
      </c>
      <c r="B8" s="15">
        <v>10</v>
      </c>
      <c r="C8" s="12">
        <f t="shared" si="0"/>
        <v>0.0018365472910927456</v>
      </c>
      <c r="D8" s="12">
        <f t="shared" si="1"/>
        <v>3.372905952420102E-06</v>
      </c>
      <c r="E8" s="12">
        <f t="shared" si="2"/>
        <v>-6.299867942373015</v>
      </c>
      <c r="F8" s="12">
        <f t="shared" si="3"/>
        <v>-0.01157000540380719</v>
      </c>
    </row>
    <row r="9" spans="1:6" ht="20.25" thickBot="1">
      <c r="A9" s="13" t="s">
        <v>57</v>
      </c>
      <c r="B9" s="15">
        <v>4</v>
      </c>
      <c r="C9" s="12">
        <f t="shared" si="0"/>
        <v>0.0007346189164370982</v>
      </c>
      <c r="D9" s="12">
        <f t="shared" si="1"/>
        <v>5.396649523872163E-07</v>
      </c>
      <c r="E9" s="12">
        <f t="shared" si="2"/>
        <v>-7.21615867424717</v>
      </c>
      <c r="F9" s="12">
        <f t="shared" si="3"/>
        <v>-0.005301126666113623</v>
      </c>
    </row>
    <row r="10" spans="1:6" ht="20.25" thickBot="1">
      <c r="A10" s="13" t="s">
        <v>10</v>
      </c>
      <c r="B10" s="15">
        <v>2</v>
      </c>
      <c r="C10" s="12">
        <f t="shared" si="0"/>
        <v>0.0003673094582185491</v>
      </c>
      <c r="D10" s="12">
        <f t="shared" si="1"/>
        <v>1.3491623809680407E-07</v>
      </c>
      <c r="E10" s="12">
        <f t="shared" si="2"/>
        <v>-7.909305854807116</v>
      </c>
      <c r="F10" s="12">
        <f t="shared" si="3"/>
        <v>-0.0029051628484140003</v>
      </c>
    </row>
    <row r="11" spans="1:6" ht="20.25" thickBot="1">
      <c r="A11" s="13" t="s">
        <v>33</v>
      </c>
      <c r="B11" s="15">
        <v>2</v>
      </c>
      <c r="C11" s="12">
        <f t="shared" si="0"/>
        <v>0.0003673094582185491</v>
      </c>
      <c r="D11" s="12">
        <f t="shared" si="1"/>
        <v>1.3491623809680407E-07</v>
      </c>
      <c r="E11" s="12">
        <f t="shared" si="2"/>
        <v>-7.909305854807116</v>
      </c>
      <c r="F11" s="12">
        <f t="shared" si="3"/>
        <v>-0.0029051628484140003</v>
      </c>
    </row>
    <row r="12" spans="1:6" ht="17.25" thickBot="1">
      <c r="A12" s="44" t="s">
        <v>8</v>
      </c>
      <c r="B12" s="15"/>
      <c r="C12" s="15"/>
      <c r="D12" s="15"/>
      <c r="E12" s="15"/>
      <c r="F12" s="15"/>
    </row>
    <row r="13" spans="1:6" ht="20.25" thickBot="1">
      <c r="A13" s="13" t="s">
        <v>9</v>
      </c>
      <c r="B13" s="15"/>
      <c r="C13" s="15"/>
      <c r="D13" s="15"/>
      <c r="E13" s="15"/>
      <c r="F13" s="15"/>
    </row>
    <row r="14" spans="1:6" ht="20.25" thickBot="1">
      <c r="A14" s="13" t="s">
        <v>11</v>
      </c>
      <c r="B14" s="15"/>
      <c r="C14" s="15"/>
      <c r="D14" s="15"/>
      <c r="E14" s="15"/>
      <c r="F14" s="15"/>
    </row>
    <row r="15" spans="1:6" ht="20.25" thickBot="1">
      <c r="A15" s="13" t="s">
        <v>12</v>
      </c>
      <c r="B15" s="15"/>
      <c r="C15" s="15"/>
      <c r="D15" s="15"/>
      <c r="E15" s="15"/>
      <c r="F15" s="15"/>
    </row>
    <row r="16" spans="1:6" ht="20.25" thickBot="1">
      <c r="A16" s="13" t="s">
        <v>13</v>
      </c>
      <c r="B16" s="15"/>
      <c r="C16" s="15"/>
      <c r="D16" s="15"/>
      <c r="E16" s="15"/>
      <c r="F16" s="15"/>
    </row>
    <row r="17" spans="1:6" ht="20.25" thickBot="1">
      <c r="A17" s="13" t="s">
        <v>14</v>
      </c>
      <c r="B17" s="15"/>
      <c r="C17" s="15"/>
      <c r="D17" s="15"/>
      <c r="E17" s="15"/>
      <c r="F17" s="15"/>
    </row>
    <row r="18" spans="1:6" ht="20.25" thickBot="1">
      <c r="A18" s="13" t="s">
        <v>15</v>
      </c>
      <c r="B18" s="15"/>
      <c r="C18" s="15"/>
      <c r="D18" s="15"/>
      <c r="E18" s="15"/>
      <c r="F18" s="15"/>
    </row>
    <row r="19" spans="1:6" ht="20.25" thickBot="1">
      <c r="A19" s="13" t="s">
        <v>16</v>
      </c>
      <c r="B19" s="15"/>
      <c r="C19" s="15"/>
      <c r="D19" s="15"/>
      <c r="E19" s="15"/>
      <c r="F19" s="15"/>
    </row>
    <row r="20" spans="1:6" ht="20.25" thickBot="1">
      <c r="A20" s="13" t="s">
        <v>17</v>
      </c>
      <c r="B20" s="15"/>
      <c r="C20" s="15"/>
      <c r="D20" s="15"/>
      <c r="E20" s="15"/>
      <c r="F20" s="15"/>
    </row>
    <row r="21" spans="1:6" ht="20.25" thickBot="1">
      <c r="A21" s="13" t="s">
        <v>18</v>
      </c>
      <c r="B21" s="15"/>
      <c r="C21" s="15"/>
      <c r="D21" s="15"/>
      <c r="E21" s="15"/>
      <c r="F21" s="15"/>
    </row>
    <row r="22" spans="1:6" ht="15.75" thickBot="1">
      <c r="A22" s="13" t="s">
        <v>19</v>
      </c>
      <c r="B22" s="15"/>
      <c r="C22" s="15"/>
      <c r="D22" s="15"/>
      <c r="E22" s="15"/>
      <c r="F22" s="15"/>
    </row>
    <row r="23" spans="1:6" ht="15.75" thickBot="1">
      <c r="A23" s="13" t="s">
        <v>20</v>
      </c>
      <c r="B23" s="15"/>
      <c r="C23" s="15"/>
      <c r="D23" s="15"/>
      <c r="E23" s="15"/>
      <c r="F23" s="15"/>
    </row>
    <row r="24" spans="1:6" ht="20.25" thickBot="1">
      <c r="A24" s="13" t="s">
        <v>21</v>
      </c>
      <c r="B24" s="15"/>
      <c r="C24" s="15"/>
      <c r="D24" s="15"/>
      <c r="E24" s="15"/>
      <c r="F24" s="15"/>
    </row>
    <row r="25" spans="1:6" ht="15.75" thickBot="1">
      <c r="A25" s="13" t="s">
        <v>22</v>
      </c>
      <c r="B25" s="15"/>
      <c r="C25" s="15"/>
      <c r="D25" s="15"/>
      <c r="E25" s="15"/>
      <c r="F25" s="15"/>
    </row>
    <row r="26" spans="1:6" ht="20.25" thickBot="1">
      <c r="A26" s="13" t="s">
        <v>23</v>
      </c>
      <c r="B26" s="15"/>
      <c r="C26" s="15"/>
      <c r="D26" s="15"/>
      <c r="E26" s="15"/>
      <c r="F26" s="15"/>
    </row>
    <row r="27" spans="1:6" ht="15.75" thickBot="1">
      <c r="A27" s="13" t="s">
        <v>24</v>
      </c>
      <c r="B27" s="15"/>
      <c r="C27" s="15"/>
      <c r="D27" s="15"/>
      <c r="E27" s="15"/>
      <c r="F27" s="15"/>
    </row>
    <row r="28" spans="1:6" ht="20.25" thickBot="1">
      <c r="A28" s="13" t="s">
        <v>25</v>
      </c>
      <c r="B28" s="15"/>
      <c r="C28" s="15"/>
      <c r="D28" s="15"/>
      <c r="E28" s="15"/>
      <c r="F28" s="15"/>
    </row>
    <row r="29" spans="1:6" ht="20.25" thickBot="1">
      <c r="A29" s="13" t="s">
        <v>26</v>
      </c>
      <c r="B29" s="15"/>
      <c r="C29" s="15"/>
      <c r="D29" s="15"/>
      <c r="E29" s="15"/>
      <c r="F29" s="15"/>
    </row>
    <row r="30" spans="1:6" ht="20.25" thickBot="1">
      <c r="A30" s="13" t="s">
        <v>27</v>
      </c>
      <c r="B30" s="15"/>
      <c r="C30" s="15"/>
      <c r="D30" s="15"/>
      <c r="E30" s="15"/>
      <c r="F30" s="15"/>
    </row>
    <row r="31" spans="1:6" ht="20.25" thickBot="1">
      <c r="A31" s="13" t="s">
        <v>28</v>
      </c>
      <c r="B31" s="15"/>
      <c r="C31" s="15"/>
      <c r="D31" s="15"/>
      <c r="E31" s="15"/>
      <c r="F31" s="15"/>
    </row>
    <row r="32" spans="1:6" ht="20.25" thickBot="1">
      <c r="A32" s="13" t="s">
        <v>71</v>
      </c>
      <c r="B32" s="15"/>
      <c r="C32" s="15"/>
      <c r="D32" s="15"/>
      <c r="E32" s="15"/>
      <c r="F32" s="15"/>
    </row>
    <row r="33" spans="1:6" ht="20.25" thickBot="1">
      <c r="A33" s="13" t="s">
        <v>29</v>
      </c>
      <c r="B33" s="15"/>
      <c r="C33" s="15"/>
      <c r="D33" s="15"/>
      <c r="E33" s="15"/>
      <c r="F33" s="15"/>
    </row>
    <row r="34" spans="1:6" ht="20.25" thickBot="1">
      <c r="A34" s="13" t="s">
        <v>30</v>
      </c>
      <c r="B34" s="15"/>
      <c r="C34" s="15"/>
      <c r="D34" s="15"/>
      <c r="E34" s="15"/>
      <c r="F34" s="15"/>
    </row>
    <row r="35" spans="1:6" ht="20.25" thickBot="1">
      <c r="A35" s="13" t="s">
        <v>31</v>
      </c>
      <c r="B35" s="15"/>
      <c r="C35" s="15"/>
      <c r="D35" s="15"/>
      <c r="E35" s="15"/>
      <c r="F35" s="15"/>
    </row>
    <row r="36" spans="1:6" ht="20.25" thickBot="1">
      <c r="A36" s="13" t="s">
        <v>32</v>
      </c>
      <c r="B36" s="15"/>
      <c r="C36" s="15"/>
      <c r="D36" s="15"/>
      <c r="E36" s="15"/>
      <c r="F36" s="15"/>
    </row>
    <row r="37" spans="1:6" ht="15.75" thickBot="1">
      <c r="A37" s="13" t="s">
        <v>34</v>
      </c>
      <c r="B37" s="15"/>
      <c r="C37" s="15"/>
      <c r="D37" s="15"/>
      <c r="E37" s="15"/>
      <c r="F37" s="15"/>
    </row>
    <row r="38" spans="1:6" ht="20.25" thickBot="1">
      <c r="A38" s="13" t="s">
        <v>35</v>
      </c>
      <c r="B38" s="15"/>
      <c r="C38" s="15"/>
      <c r="D38" s="15"/>
      <c r="E38" s="15"/>
      <c r="F38" s="15"/>
    </row>
    <row r="39" spans="1:6" ht="20.25" thickBot="1">
      <c r="A39" s="13" t="s">
        <v>36</v>
      </c>
      <c r="B39" s="15"/>
      <c r="C39" s="15"/>
      <c r="D39" s="15"/>
      <c r="E39" s="15"/>
      <c r="F39" s="15"/>
    </row>
    <row r="40" spans="1:6" ht="20.25" thickBot="1">
      <c r="A40" s="13" t="s">
        <v>37</v>
      </c>
      <c r="B40" s="15"/>
      <c r="C40" s="15"/>
      <c r="D40" s="15"/>
      <c r="E40" s="15"/>
      <c r="F40" s="15"/>
    </row>
    <row r="41" spans="1:6" ht="20.25" thickBot="1">
      <c r="A41" s="13" t="s">
        <v>38</v>
      </c>
      <c r="B41" s="15"/>
      <c r="C41" s="15"/>
      <c r="D41" s="15"/>
      <c r="E41" s="15"/>
      <c r="F41" s="15"/>
    </row>
    <row r="42" spans="1:6" ht="15.75" thickBot="1">
      <c r="A42" s="13" t="s">
        <v>39</v>
      </c>
      <c r="B42" s="15"/>
      <c r="C42" s="15"/>
      <c r="D42" s="15"/>
      <c r="E42" s="15"/>
      <c r="F42" s="15"/>
    </row>
    <row r="43" spans="1:6" ht="15.75" thickBot="1">
      <c r="A43" s="13" t="s">
        <v>40</v>
      </c>
      <c r="B43" s="15"/>
      <c r="C43" s="15"/>
      <c r="D43" s="15"/>
      <c r="E43" s="15"/>
      <c r="F43" s="15"/>
    </row>
    <row r="44" spans="1:6" ht="20.25" thickBot="1">
      <c r="A44" s="13" t="s">
        <v>41</v>
      </c>
      <c r="B44" s="15"/>
      <c r="C44" s="15"/>
      <c r="D44" s="15"/>
      <c r="E44" s="15"/>
      <c r="F44" s="15"/>
    </row>
    <row r="45" spans="1:6" ht="20.25" thickBot="1">
      <c r="A45" s="13" t="s">
        <v>42</v>
      </c>
      <c r="B45" s="15"/>
      <c r="C45" s="15"/>
      <c r="D45" s="15"/>
      <c r="E45" s="15"/>
      <c r="F45" s="15"/>
    </row>
    <row r="46" spans="1:6" ht="20.25" thickBot="1">
      <c r="A46" s="13" t="s">
        <v>72</v>
      </c>
      <c r="B46" s="15"/>
      <c r="C46" s="15"/>
      <c r="D46" s="15"/>
      <c r="E46" s="15"/>
      <c r="F46" s="15"/>
    </row>
    <row r="47" spans="1:6" ht="20.25" thickBot="1">
      <c r="A47" s="13" t="s">
        <v>43</v>
      </c>
      <c r="B47" s="15"/>
      <c r="C47" s="15"/>
      <c r="D47" s="15"/>
      <c r="E47" s="15"/>
      <c r="F47" s="15"/>
    </row>
    <row r="48" spans="1:6" ht="15.75" thickBot="1">
      <c r="A48" s="13" t="s">
        <v>44</v>
      </c>
      <c r="B48" s="15"/>
      <c r="C48" s="15"/>
      <c r="D48" s="15"/>
      <c r="E48" s="15"/>
      <c r="F48" s="15"/>
    </row>
    <row r="49" spans="1:6" ht="20.25" thickBot="1">
      <c r="A49" s="13" t="s">
        <v>45</v>
      </c>
      <c r="B49" s="15"/>
      <c r="C49" s="15"/>
      <c r="D49" s="15"/>
      <c r="E49" s="15"/>
      <c r="F49" s="15"/>
    </row>
    <row r="50" spans="1:6" ht="20.25" thickBot="1">
      <c r="A50" s="13" t="s">
        <v>46</v>
      </c>
      <c r="B50" s="15"/>
      <c r="C50" s="15"/>
      <c r="D50" s="15"/>
      <c r="E50" s="15"/>
      <c r="F50" s="15"/>
    </row>
    <row r="51" spans="1:6" ht="15.75" thickBot="1">
      <c r="A51" s="13" t="s">
        <v>47</v>
      </c>
      <c r="B51" s="15"/>
      <c r="C51" s="15"/>
      <c r="D51" s="15"/>
      <c r="E51" s="15"/>
      <c r="F51" s="15"/>
    </row>
    <row r="52" spans="1:6" ht="20.25" thickBot="1">
      <c r="A52" s="13" t="s">
        <v>48</v>
      </c>
      <c r="B52" s="15"/>
      <c r="C52" s="15"/>
      <c r="D52" s="15"/>
      <c r="E52" s="15"/>
      <c r="F52" s="15"/>
    </row>
    <row r="53" spans="1:6" ht="15.75" thickBot="1">
      <c r="A53" s="13" t="s">
        <v>49</v>
      </c>
      <c r="B53" s="15"/>
      <c r="C53" s="15"/>
      <c r="D53" s="15"/>
      <c r="E53" s="15"/>
      <c r="F53" s="15"/>
    </row>
    <row r="54" spans="1:6" ht="20.25" thickBot="1">
      <c r="A54" s="13" t="s">
        <v>50</v>
      </c>
      <c r="B54" s="15"/>
      <c r="C54" s="15"/>
      <c r="D54" s="15"/>
      <c r="E54" s="15"/>
      <c r="F54" s="15"/>
    </row>
    <row r="55" spans="1:6" ht="20.25" thickBot="1">
      <c r="A55" s="13" t="s">
        <v>73</v>
      </c>
      <c r="B55" s="15"/>
      <c r="C55" s="15"/>
      <c r="D55" s="15"/>
      <c r="E55" s="15"/>
      <c r="F55" s="15"/>
    </row>
    <row r="56" spans="1:6" ht="20.25" thickBot="1">
      <c r="A56" s="13" t="s">
        <v>74</v>
      </c>
      <c r="B56" s="15"/>
      <c r="C56" s="15"/>
      <c r="D56" s="15"/>
      <c r="E56" s="15"/>
      <c r="F56" s="15"/>
    </row>
    <row r="57" spans="1:6" ht="15.75" thickBot="1">
      <c r="A57" s="13" t="s">
        <v>59</v>
      </c>
      <c r="B57" s="15"/>
      <c r="C57" s="15"/>
      <c r="D57" s="15"/>
      <c r="E57" s="15"/>
      <c r="F57" s="15"/>
    </row>
    <row r="58" spans="1:6" ht="20.25" thickBot="1">
      <c r="A58" s="13" t="s">
        <v>60</v>
      </c>
      <c r="B58" s="15"/>
      <c r="C58" s="15"/>
      <c r="D58" s="15"/>
      <c r="E58" s="15"/>
      <c r="F58" s="15"/>
    </row>
    <row r="59" spans="1:6" ht="20.25" thickBot="1">
      <c r="A59" s="13" t="s">
        <v>61</v>
      </c>
      <c r="B59" s="15"/>
      <c r="C59" s="15"/>
      <c r="D59" s="15"/>
      <c r="E59" s="15"/>
      <c r="F59" s="15"/>
    </row>
    <row r="60" spans="1:6" ht="15.75" thickBot="1">
      <c r="A60" s="13" t="s">
        <v>62</v>
      </c>
      <c r="B60" s="15"/>
      <c r="C60" s="15"/>
      <c r="D60" s="15"/>
      <c r="E60" s="15"/>
      <c r="F60" s="15"/>
    </row>
    <row r="61" spans="1:6" ht="20.25" thickBot="1">
      <c r="A61" s="13" t="s">
        <v>63</v>
      </c>
      <c r="B61" s="15"/>
      <c r="C61" s="15"/>
      <c r="D61" s="15"/>
      <c r="E61" s="15"/>
      <c r="F61" s="15"/>
    </row>
    <row r="62" spans="1:6" ht="20.25" thickBot="1">
      <c r="A62" s="13" t="s">
        <v>64</v>
      </c>
      <c r="B62" s="15"/>
      <c r="C62" s="15"/>
      <c r="D62" s="15"/>
      <c r="E62" s="15"/>
      <c r="F62" s="15"/>
    </row>
    <row r="63" spans="1:6" ht="20.25" thickBot="1">
      <c r="A63" s="13" t="s">
        <v>65</v>
      </c>
      <c r="B63" s="15"/>
      <c r="C63" s="15"/>
      <c r="D63" s="15"/>
      <c r="E63" s="15"/>
      <c r="F63" s="15"/>
    </row>
    <row r="64" spans="1:6" ht="20.25" thickBot="1">
      <c r="A64" s="13" t="s">
        <v>66</v>
      </c>
      <c r="B64" s="15"/>
      <c r="C64" s="15"/>
      <c r="D64" s="15"/>
      <c r="E64" s="15"/>
      <c r="F64" s="15"/>
    </row>
    <row r="65" spans="1:6" ht="20.25" thickBot="1">
      <c r="A65" s="13" t="s">
        <v>67</v>
      </c>
      <c r="B65" s="15"/>
      <c r="C65" s="15"/>
      <c r="D65" s="15"/>
      <c r="E65" s="15"/>
      <c r="F65" s="15"/>
    </row>
    <row r="66" spans="1:6" ht="15.75" thickBot="1">
      <c r="A66" s="13" t="s">
        <v>68</v>
      </c>
      <c r="B66" s="15"/>
      <c r="C66" s="15"/>
      <c r="D66" s="15"/>
      <c r="E66" s="15"/>
      <c r="F66" s="15"/>
    </row>
    <row r="67" spans="1:6" ht="20.25" thickBot="1">
      <c r="A67" s="13" t="s">
        <v>69</v>
      </c>
      <c r="B67" s="15"/>
      <c r="C67" s="15"/>
      <c r="D67" s="15"/>
      <c r="E67" s="15"/>
      <c r="F67" s="15"/>
    </row>
    <row r="68" spans="1:6" ht="20.25" thickBot="1">
      <c r="A68" s="13" t="s">
        <v>70</v>
      </c>
      <c r="B68" s="15"/>
      <c r="C68" s="15"/>
      <c r="D68" s="15"/>
      <c r="E68" s="15"/>
      <c r="F68" s="15"/>
    </row>
    <row r="69" spans="1:2" ht="19.5">
      <c r="A69" s="42" t="s">
        <v>95</v>
      </c>
      <c r="B69">
        <f>SUM(B2:B11)</f>
        <v>5445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F2" sqref="F2:F9"/>
    </sheetView>
  </sheetViews>
  <sheetFormatPr defaultColWidth="9.140625" defaultRowHeight="15"/>
  <cols>
    <col min="1" max="1" width="10.140625" style="0" customWidth="1"/>
    <col min="2" max="2" width="11.421875" style="0" customWidth="1"/>
    <col min="3" max="4" width="11.57421875" style="0" bestFit="1" customWidth="1"/>
    <col min="5" max="5" width="12.140625" style="0" bestFit="1" customWidth="1"/>
    <col min="6" max="6" width="15.00390625" style="0" bestFit="1" customWidth="1"/>
  </cols>
  <sheetData>
    <row r="1" spans="1:6" ht="15.75" thickBot="1">
      <c r="A1" s="9"/>
      <c r="B1" s="31" t="s">
        <v>6</v>
      </c>
      <c r="C1" s="40" t="s">
        <v>83</v>
      </c>
      <c r="D1" s="40" t="s">
        <v>77</v>
      </c>
      <c r="E1" s="40" t="s">
        <v>105</v>
      </c>
      <c r="F1" s="40" t="s">
        <v>106</v>
      </c>
    </row>
    <row r="2" spans="1:6" ht="20.25" thickBot="1">
      <c r="A2" s="45" t="s">
        <v>9</v>
      </c>
      <c r="B2" s="32">
        <v>950</v>
      </c>
      <c r="C2" s="32">
        <f>B2/2025</f>
        <v>0.4691358024691358</v>
      </c>
      <c r="D2" s="32">
        <f>C2^2</f>
        <v>0.22008840115835998</v>
      </c>
      <c r="E2" s="32">
        <f>LN(C2)</f>
        <v>-0.756862994946053</v>
      </c>
      <c r="F2" s="32">
        <f>C2*E2</f>
        <v>-0.35507152849321005</v>
      </c>
    </row>
    <row r="3" spans="1:6" ht="15.75" thickBot="1">
      <c r="A3" s="13" t="s">
        <v>59</v>
      </c>
      <c r="B3" s="33">
        <v>700</v>
      </c>
      <c r="C3" s="32">
        <f aca="true" t="shared" si="0" ref="C3:C9">B3/2025</f>
        <v>0.345679012345679</v>
      </c>
      <c r="D3" s="32">
        <f aca="true" t="shared" si="1" ref="D3:D9">C3^2</f>
        <v>0.11949397957628409</v>
      </c>
      <c r="E3" s="32">
        <f aca="true" t="shared" si="2" ref="E3:E9">LN(C3)</f>
        <v>-1.0622446444972349</v>
      </c>
      <c r="F3" s="32">
        <f aca="true" t="shared" si="3" ref="F3:F9">C3*E3</f>
        <v>-0.36719567957929106</v>
      </c>
    </row>
    <row r="4" spans="1:6" ht="20.25" thickBot="1">
      <c r="A4" s="13" t="s">
        <v>73</v>
      </c>
      <c r="B4" s="33">
        <v>350</v>
      </c>
      <c r="C4" s="32">
        <f t="shared" si="0"/>
        <v>0.1728395061728395</v>
      </c>
      <c r="D4" s="32">
        <f t="shared" si="1"/>
        <v>0.029873494894071023</v>
      </c>
      <c r="E4" s="32">
        <f t="shared" si="2"/>
        <v>-1.7553918250571803</v>
      </c>
      <c r="F4" s="32">
        <f t="shared" si="3"/>
        <v>-0.3034010561827225</v>
      </c>
    </row>
    <row r="5" spans="1:6" ht="20.25" thickBot="1">
      <c r="A5" s="13" t="s">
        <v>61</v>
      </c>
      <c r="B5" s="33">
        <v>12</v>
      </c>
      <c r="C5" s="32">
        <f t="shared" si="0"/>
        <v>0.005925925925925926</v>
      </c>
      <c r="D5" s="32">
        <f t="shared" si="1"/>
        <v>3.511659807956104E-05</v>
      </c>
      <c r="E5" s="32">
        <f t="shared" si="2"/>
        <v>-5.128418329752639</v>
      </c>
      <c r="F5" s="32">
        <f t="shared" si="3"/>
        <v>-0.030390627139274897</v>
      </c>
    </row>
    <row r="6" spans="1:6" ht="17.25" thickBot="1">
      <c r="A6" s="44" t="s">
        <v>8</v>
      </c>
      <c r="B6" s="33">
        <v>7</v>
      </c>
      <c r="C6" s="32">
        <f t="shared" si="0"/>
        <v>0.0034567901234567903</v>
      </c>
      <c r="D6" s="32">
        <f t="shared" si="1"/>
        <v>1.194939795762841E-05</v>
      </c>
      <c r="E6" s="32">
        <f t="shared" si="2"/>
        <v>-5.667414830485326</v>
      </c>
      <c r="F6" s="32">
        <f t="shared" si="3"/>
        <v>-0.019591063611554212</v>
      </c>
    </row>
    <row r="7" spans="1:6" ht="20.25" thickBot="1">
      <c r="A7" s="13" t="s">
        <v>60</v>
      </c>
      <c r="B7" s="33">
        <v>3</v>
      </c>
      <c r="C7" s="32">
        <f t="shared" si="0"/>
        <v>0.0014814814814814814</v>
      </c>
      <c r="D7" s="32">
        <f t="shared" si="1"/>
        <v>2.194787379972565E-06</v>
      </c>
      <c r="E7" s="32">
        <f t="shared" si="2"/>
        <v>-6.51471269087253</v>
      </c>
      <c r="F7" s="32">
        <f t="shared" si="3"/>
        <v>-0.009651426208700045</v>
      </c>
    </row>
    <row r="8" spans="1:6" ht="20.25" thickBot="1">
      <c r="A8" s="13" t="s">
        <v>25</v>
      </c>
      <c r="B8" s="33">
        <v>2</v>
      </c>
      <c r="C8" s="32">
        <f t="shared" si="0"/>
        <v>0.0009876543209876543</v>
      </c>
      <c r="D8" s="32">
        <f t="shared" si="1"/>
        <v>9.754610577655845E-07</v>
      </c>
      <c r="E8" s="32">
        <f t="shared" si="2"/>
        <v>-6.920177798980694</v>
      </c>
      <c r="F8" s="32">
        <f t="shared" si="3"/>
        <v>-0.006834743505166117</v>
      </c>
    </row>
    <row r="9" spans="1:6" ht="20.25" thickBot="1">
      <c r="A9" s="13" t="s">
        <v>74</v>
      </c>
      <c r="B9" s="33">
        <v>1</v>
      </c>
      <c r="C9" s="32">
        <f t="shared" si="0"/>
        <v>0.0004938271604938272</v>
      </c>
      <c r="D9" s="32">
        <f t="shared" si="1"/>
        <v>2.438652644413961E-07</v>
      </c>
      <c r="E9" s="32">
        <f t="shared" si="2"/>
        <v>-7.613324979540639</v>
      </c>
      <c r="F9" s="32">
        <f t="shared" si="3"/>
        <v>-0.0037596666565632786</v>
      </c>
    </row>
    <row r="10" spans="1:6" ht="20.25" thickBot="1">
      <c r="A10" s="13" t="s">
        <v>10</v>
      </c>
      <c r="B10" s="33"/>
      <c r="C10" s="33"/>
      <c r="D10" s="33"/>
      <c r="E10" s="33"/>
      <c r="F10" s="33"/>
    </row>
    <row r="11" spans="1:6" ht="20.25" thickBot="1">
      <c r="A11" s="13" t="s">
        <v>11</v>
      </c>
      <c r="B11" s="33"/>
      <c r="C11" s="33"/>
      <c r="D11" s="33"/>
      <c r="E11" s="33"/>
      <c r="F11" s="33"/>
    </row>
    <row r="12" spans="1:6" ht="20.25" thickBot="1">
      <c r="A12" s="13" t="s">
        <v>12</v>
      </c>
      <c r="B12" s="33"/>
      <c r="C12" s="33"/>
      <c r="D12" s="33"/>
      <c r="E12" s="33"/>
      <c r="F12" s="33"/>
    </row>
    <row r="13" spans="1:6" ht="20.25" thickBot="1">
      <c r="A13" s="13" t="s">
        <v>13</v>
      </c>
      <c r="B13" s="33"/>
      <c r="C13" s="33"/>
      <c r="D13" s="33"/>
      <c r="E13" s="33"/>
      <c r="F13" s="33"/>
    </row>
    <row r="14" spans="1:6" ht="20.25" thickBot="1">
      <c r="A14" s="13" t="s">
        <v>14</v>
      </c>
      <c r="B14" s="33"/>
      <c r="C14" s="33"/>
      <c r="D14" s="33"/>
      <c r="E14" s="33"/>
      <c r="F14" s="33"/>
    </row>
    <row r="15" spans="1:6" ht="20.25" thickBot="1">
      <c r="A15" s="13" t="s">
        <v>15</v>
      </c>
      <c r="B15" s="33"/>
      <c r="C15" s="33"/>
      <c r="D15" s="33"/>
      <c r="E15" s="33"/>
      <c r="F15" s="33"/>
    </row>
    <row r="16" spans="1:6" ht="20.25" thickBot="1">
      <c r="A16" s="13" t="s">
        <v>16</v>
      </c>
      <c r="B16" s="33"/>
      <c r="C16" s="33"/>
      <c r="D16" s="33"/>
      <c r="E16" s="33"/>
      <c r="F16" s="33"/>
    </row>
    <row r="17" spans="1:6" ht="20.25" thickBot="1">
      <c r="A17" s="13" t="s">
        <v>17</v>
      </c>
      <c r="B17" s="33"/>
      <c r="C17" s="33"/>
      <c r="D17" s="33"/>
      <c r="E17" s="33"/>
      <c r="F17" s="33"/>
    </row>
    <row r="18" spans="1:6" ht="20.25" thickBot="1">
      <c r="A18" s="13" t="s">
        <v>18</v>
      </c>
      <c r="B18" s="33"/>
      <c r="C18" s="33"/>
      <c r="D18" s="33"/>
      <c r="E18" s="33"/>
      <c r="F18" s="33"/>
    </row>
    <row r="19" spans="1:6" ht="15.75" thickBot="1">
      <c r="A19" s="13" t="s">
        <v>19</v>
      </c>
      <c r="B19" s="33"/>
      <c r="C19" s="33"/>
      <c r="D19" s="33"/>
      <c r="E19" s="33"/>
      <c r="F19" s="33"/>
    </row>
    <row r="20" spans="1:6" ht="15.75" thickBot="1">
      <c r="A20" s="13" t="s">
        <v>20</v>
      </c>
      <c r="B20" s="33"/>
      <c r="C20" s="33"/>
      <c r="D20" s="33"/>
      <c r="E20" s="33"/>
      <c r="F20" s="33"/>
    </row>
    <row r="21" spans="1:6" ht="20.25" thickBot="1">
      <c r="A21" s="13" t="s">
        <v>21</v>
      </c>
      <c r="B21" s="33"/>
      <c r="C21" s="33"/>
      <c r="D21" s="33"/>
      <c r="E21" s="33"/>
      <c r="F21" s="33"/>
    </row>
    <row r="22" spans="1:6" ht="15.75" thickBot="1">
      <c r="A22" s="13" t="s">
        <v>22</v>
      </c>
      <c r="B22" s="33"/>
      <c r="C22" s="33"/>
      <c r="D22" s="33"/>
      <c r="E22" s="33"/>
      <c r="F22" s="33"/>
    </row>
    <row r="23" spans="1:6" ht="20.25" thickBot="1">
      <c r="A23" s="13" t="s">
        <v>23</v>
      </c>
      <c r="B23" s="33"/>
      <c r="C23" s="33"/>
      <c r="D23" s="33"/>
      <c r="E23" s="33"/>
      <c r="F23" s="33"/>
    </row>
    <row r="24" spans="1:6" ht="15.75" thickBot="1">
      <c r="A24" s="13" t="s">
        <v>24</v>
      </c>
      <c r="B24" s="33"/>
      <c r="C24" s="33"/>
      <c r="D24" s="33"/>
      <c r="E24" s="33"/>
      <c r="F24" s="33"/>
    </row>
    <row r="25" spans="1:6" ht="20.25" thickBot="1">
      <c r="A25" s="13" t="s">
        <v>26</v>
      </c>
      <c r="B25" s="33"/>
      <c r="C25" s="33"/>
      <c r="D25" s="33"/>
      <c r="E25" s="33"/>
      <c r="F25" s="33"/>
    </row>
    <row r="26" spans="1:6" ht="20.25" thickBot="1">
      <c r="A26" s="13" t="s">
        <v>27</v>
      </c>
      <c r="B26" s="33"/>
      <c r="C26" s="33"/>
      <c r="D26" s="33"/>
      <c r="E26" s="33"/>
      <c r="F26" s="33"/>
    </row>
    <row r="27" spans="1:6" ht="20.25" thickBot="1">
      <c r="A27" s="13" t="s">
        <v>28</v>
      </c>
      <c r="B27" s="33"/>
      <c r="C27" s="33"/>
      <c r="D27" s="33"/>
      <c r="E27" s="33"/>
      <c r="F27" s="33"/>
    </row>
    <row r="28" spans="1:6" ht="20.25" thickBot="1">
      <c r="A28" s="13" t="s">
        <v>71</v>
      </c>
      <c r="B28" s="33"/>
      <c r="C28" s="33"/>
      <c r="D28" s="33"/>
      <c r="E28" s="33"/>
      <c r="F28" s="33"/>
    </row>
    <row r="29" spans="1:6" ht="20.25" thickBot="1">
      <c r="A29" s="13" t="s">
        <v>29</v>
      </c>
      <c r="B29" s="33"/>
      <c r="C29" s="33"/>
      <c r="D29" s="33"/>
      <c r="E29" s="33"/>
      <c r="F29" s="33"/>
    </row>
    <row r="30" spans="1:6" ht="20.25" thickBot="1">
      <c r="A30" s="13" t="s">
        <v>30</v>
      </c>
      <c r="B30" s="33"/>
      <c r="C30" s="33"/>
      <c r="D30" s="33"/>
      <c r="E30" s="33"/>
      <c r="F30" s="33"/>
    </row>
    <row r="31" spans="1:6" ht="20.25" thickBot="1">
      <c r="A31" s="13" t="s">
        <v>31</v>
      </c>
      <c r="B31" s="33"/>
      <c r="C31" s="33"/>
      <c r="D31" s="33"/>
      <c r="E31" s="33"/>
      <c r="F31" s="33"/>
    </row>
    <row r="32" spans="1:6" ht="20.25" thickBot="1">
      <c r="A32" s="13" t="s">
        <v>32</v>
      </c>
      <c r="B32" s="33"/>
      <c r="C32" s="33"/>
      <c r="D32" s="33"/>
      <c r="E32" s="33"/>
      <c r="F32" s="33"/>
    </row>
    <row r="33" spans="1:6" ht="20.25" thickBot="1">
      <c r="A33" s="13" t="s">
        <v>33</v>
      </c>
      <c r="B33" s="33"/>
      <c r="C33" s="33"/>
      <c r="D33" s="33"/>
      <c r="E33" s="33"/>
      <c r="F33" s="33"/>
    </row>
    <row r="34" spans="1:6" ht="15.75" thickBot="1">
      <c r="A34" s="13" t="s">
        <v>34</v>
      </c>
      <c r="B34" s="33"/>
      <c r="C34" s="33"/>
      <c r="D34" s="33"/>
      <c r="E34" s="33"/>
      <c r="F34" s="33"/>
    </row>
    <row r="35" spans="1:6" ht="20.25" thickBot="1">
      <c r="A35" s="13" t="s">
        <v>35</v>
      </c>
      <c r="B35" s="33"/>
      <c r="C35" s="33"/>
      <c r="D35" s="33"/>
      <c r="E35" s="33"/>
      <c r="F35" s="33"/>
    </row>
    <row r="36" spans="1:6" ht="20.25" thickBot="1">
      <c r="A36" s="13" t="s">
        <v>36</v>
      </c>
      <c r="B36" s="33"/>
      <c r="C36" s="33"/>
      <c r="D36" s="33"/>
      <c r="E36" s="33"/>
      <c r="F36" s="33"/>
    </row>
    <row r="37" spans="1:6" ht="20.25" thickBot="1">
      <c r="A37" s="13" t="s">
        <v>37</v>
      </c>
      <c r="B37" s="33"/>
      <c r="C37" s="33"/>
      <c r="D37" s="33"/>
      <c r="E37" s="33"/>
      <c r="F37" s="33"/>
    </row>
    <row r="38" spans="1:6" ht="20.25" thickBot="1">
      <c r="A38" s="13" t="s">
        <v>38</v>
      </c>
      <c r="B38" s="33"/>
      <c r="C38" s="33"/>
      <c r="D38" s="33"/>
      <c r="E38" s="33"/>
      <c r="F38" s="33"/>
    </row>
    <row r="39" spans="1:6" ht="15.75" thickBot="1">
      <c r="A39" s="13" t="s">
        <v>39</v>
      </c>
      <c r="B39" s="33"/>
      <c r="C39" s="33"/>
      <c r="D39" s="33"/>
      <c r="E39" s="33"/>
      <c r="F39" s="33"/>
    </row>
    <row r="40" spans="1:6" ht="15.75" thickBot="1">
      <c r="A40" s="13" t="s">
        <v>40</v>
      </c>
      <c r="B40" s="33"/>
      <c r="C40" s="33"/>
      <c r="D40" s="33"/>
      <c r="E40" s="33"/>
      <c r="F40" s="33"/>
    </row>
    <row r="41" spans="1:6" ht="20.25" thickBot="1">
      <c r="A41" s="13" t="s">
        <v>41</v>
      </c>
      <c r="B41" s="33"/>
      <c r="C41" s="33"/>
      <c r="D41" s="33"/>
      <c r="E41" s="33"/>
      <c r="F41" s="33"/>
    </row>
    <row r="42" spans="1:6" ht="20.25" thickBot="1">
      <c r="A42" s="13" t="s">
        <v>42</v>
      </c>
      <c r="B42" s="33"/>
      <c r="C42" s="33"/>
      <c r="D42" s="33"/>
      <c r="E42" s="33"/>
      <c r="F42" s="33"/>
    </row>
    <row r="43" spans="1:6" ht="20.25" thickBot="1">
      <c r="A43" s="13" t="s">
        <v>72</v>
      </c>
      <c r="B43" s="33"/>
      <c r="C43" s="33"/>
      <c r="D43" s="33"/>
      <c r="E43" s="33"/>
      <c r="F43" s="33"/>
    </row>
    <row r="44" spans="1:6" ht="20.25" thickBot="1">
      <c r="A44" s="13" t="s">
        <v>43</v>
      </c>
      <c r="B44" s="33"/>
      <c r="C44" s="33"/>
      <c r="D44" s="33"/>
      <c r="E44" s="33"/>
      <c r="F44" s="33"/>
    </row>
    <row r="45" spans="1:6" ht="15.75" thickBot="1">
      <c r="A45" s="13" t="s">
        <v>44</v>
      </c>
      <c r="B45" s="33"/>
      <c r="C45" s="33"/>
      <c r="D45" s="33"/>
      <c r="E45" s="33"/>
      <c r="F45" s="33"/>
    </row>
    <row r="46" spans="1:6" ht="20.25" thickBot="1">
      <c r="A46" s="13" t="s">
        <v>45</v>
      </c>
      <c r="B46" s="33"/>
      <c r="C46" s="33"/>
      <c r="D46" s="33"/>
      <c r="E46" s="33"/>
      <c r="F46" s="33"/>
    </row>
    <row r="47" spans="1:6" ht="20.25" thickBot="1">
      <c r="A47" s="13" t="s">
        <v>46</v>
      </c>
      <c r="B47" s="33"/>
      <c r="C47" s="33"/>
      <c r="D47" s="33"/>
      <c r="E47" s="33"/>
      <c r="F47" s="33"/>
    </row>
    <row r="48" spans="1:6" ht="15.75" thickBot="1">
      <c r="A48" s="13" t="s">
        <v>47</v>
      </c>
      <c r="B48" s="33"/>
      <c r="C48" s="33"/>
      <c r="D48" s="33"/>
      <c r="E48" s="33"/>
      <c r="F48" s="33"/>
    </row>
    <row r="49" spans="1:6" ht="20.25" thickBot="1">
      <c r="A49" s="13" t="s">
        <v>48</v>
      </c>
      <c r="B49" s="33"/>
      <c r="C49" s="33"/>
      <c r="D49" s="33"/>
      <c r="E49" s="33"/>
      <c r="F49" s="33"/>
    </row>
    <row r="50" spans="1:6" ht="15.75" thickBot="1">
      <c r="A50" s="13" t="s">
        <v>49</v>
      </c>
      <c r="B50" s="33"/>
      <c r="C50" s="33"/>
      <c r="D50" s="33"/>
      <c r="E50" s="33"/>
      <c r="F50" s="33"/>
    </row>
    <row r="51" spans="1:6" ht="20.25" thickBot="1">
      <c r="A51" s="13" t="s">
        <v>50</v>
      </c>
      <c r="B51" s="33"/>
      <c r="C51" s="33"/>
      <c r="D51" s="33"/>
      <c r="E51" s="33"/>
      <c r="F51" s="33"/>
    </row>
    <row r="52" spans="1:6" ht="20.25" thickBot="1">
      <c r="A52" s="13" t="s">
        <v>51</v>
      </c>
      <c r="B52" s="33"/>
      <c r="C52" s="33"/>
      <c r="D52" s="33"/>
      <c r="E52" s="33"/>
      <c r="F52" s="33"/>
    </row>
    <row r="53" spans="1:6" ht="15.75" thickBot="1">
      <c r="A53" s="13" t="s">
        <v>52</v>
      </c>
      <c r="B53" s="33"/>
      <c r="C53" s="33"/>
      <c r="D53" s="33"/>
      <c r="E53" s="33"/>
      <c r="F53" s="33"/>
    </row>
    <row r="54" spans="1:6" ht="15.75" thickBot="1">
      <c r="A54" s="13" t="s">
        <v>53</v>
      </c>
      <c r="B54" s="33"/>
      <c r="C54" s="33"/>
      <c r="D54" s="33"/>
      <c r="E54" s="33"/>
      <c r="F54" s="33"/>
    </row>
    <row r="55" spans="1:6" ht="20.25" thickBot="1">
      <c r="A55" s="13" t="s">
        <v>54</v>
      </c>
      <c r="B55" s="33"/>
      <c r="C55" s="33"/>
      <c r="D55" s="33"/>
      <c r="E55" s="33"/>
      <c r="F55" s="33"/>
    </row>
    <row r="56" spans="1:6" ht="20.25" thickBot="1">
      <c r="A56" s="13" t="s">
        <v>55</v>
      </c>
      <c r="B56" s="33"/>
      <c r="C56" s="33"/>
      <c r="D56" s="33"/>
      <c r="E56" s="33"/>
      <c r="F56" s="33"/>
    </row>
    <row r="57" spans="1:6" ht="20.25" thickBot="1">
      <c r="A57" s="13" t="s">
        <v>56</v>
      </c>
      <c r="B57" s="33"/>
      <c r="C57" s="33"/>
      <c r="D57" s="33"/>
      <c r="E57" s="33"/>
      <c r="F57" s="33"/>
    </row>
    <row r="58" spans="1:6" ht="20.25" thickBot="1">
      <c r="A58" s="13" t="s">
        <v>57</v>
      </c>
      <c r="B58" s="33"/>
      <c r="C58" s="33"/>
      <c r="D58" s="33"/>
      <c r="E58" s="33"/>
      <c r="F58" s="33"/>
    </row>
    <row r="59" spans="1:6" ht="20.25" thickBot="1">
      <c r="A59" s="13" t="s">
        <v>58</v>
      </c>
      <c r="B59" s="33"/>
      <c r="C59" s="33"/>
      <c r="D59" s="33"/>
      <c r="E59" s="33"/>
      <c r="F59" s="33"/>
    </row>
    <row r="60" spans="1:6" ht="15.75" thickBot="1">
      <c r="A60" s="13" t="s">
        <v>62</v>
      </c>
      <c r="B60" s="33"/>
      <c r="C60" s="33"/>
      <c r="D60" s="33"/>
      <c r="E60" s="33"/>
      <c r="F60" s="33"/>
    </row>
    <row r="61" spans="1:6" ht="20.25" thickBot="1">
      <c r="A61" s="13" t="s">
        <v>63</v>
      </c>
      <c r="B61" s="33"/>
      <c r="C61" s="33"/>
      <c r="D61" s="33"/>
      <c r="E61" s="33"/>
      <c r="F61" s="33"/>
    </row>
    <row r="62" spans="1:6" ht="20.25" thickBot="1">
      <c r="A62" s="13" t="s">
        <v>64</v>
      </c>
      <c r="B62" s="33"/>
      <c r="C62" s="33"/>
      <c r="D62" s="33"/>
      <c r="E62" s="33"/>
      <c r="F62" s="33"/>
    </row>
    <row r="63" spans="1:6" ht="20.25" thickBot="1">
      <c r="A63" s="13" t="s">
        <v>65</v>
      </c>
      <c r="B63" s="33"/>
      <c r="C63" s="33"/>
      <c r="D63" s="33"/>
      <c r="E63" s="33"/>
      <c r="F63" s="33"/>
    </row>
    <row r="64" spans="1:6" ht="20.25" thickBot="1">
      <c r="A64" s="13" t="s">
        <v>66</v>
      </c>
      <c r="B64" s="33"/>
      <c r="C64" s="33"/>
      <c r="D64" s="33"/>
      <c r="E64" s="33"/>
      <c r="F64" s="33"/>
    </row>
    <row r="65" spans="1:6" ht="20.25" thickBot="1">
      <c r="A65" s="13" t="s">
        <v>67</v>
      </c>
      <c r="B65" s="33"/>
      <c r="C65" s="33"/>
      <c r="D65" s="33"/>
      <c r="E65" s="33"/>
      <c r="F65" s="33"/>
    </row>
    <row r="66" spans="1:6" ht="15.75" thickBot="1">
      <c r="A66" s="13" t="s">
        <v>68</v>
      </c>
      <c r="B66" s="33"/>
      <c r="C66" s="33"/>
      <c r="D66" s="33"/>
      <c r="E66" s="33"/>
      <c r="F66" s="33"/>
    </row>
    <row r="67" spans="1:6" ht="20.25" thickBot="1">
      <c r="A67" s="13" t="s">
        <v>69</v>
      </c>
      <c r="B67" s="33"/>
      <c r="C67" s="33"/>
      <c r="D67" s="33"/>
      <c r="E67" s="33"/>
      <c r="F67" s="33"/>
    </row>
    <row r="68" spans="1:6" ht="20.25" thickBot="1">
      <c r="A68" s="13" t="s">
        <v>70</v>
      </c>
      <c r="B68" s="33"/>
      <c r="C68" s="33"/>
      <c r="D68" s="33"/>
      <c r="E68" s="33"/>
      <c r="F68" s="33"/>
    </row>
    <row r="69" spans="1:2" ht="19.5">
      <c r="A69" s="42" t="s">
        <v>104</v>
      </c>
      <c r="B69">
        <f>SUM(B2:B9)</f>
        <v>2025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2020-04-08T14:08:41Z</dcterms:modified>
  <cp:category/>
  <cp:version/>
  <cp:contentType/>
  <cp:contentStatus/>
</cp:coreProperties>
</file>